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86" documentId="13_ncr:1_{F6CB121F-512D-4AA6-A0C1-0FB36C537598}" xr6:coauthVersionLast="47" xr6:coauthVersionMax="47" xr10:uidLastSave="{310D5E2A-6C9A-404B-82BA-4A63141653F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<sst xmlns="http://schemas.openxmlformats.org/spreadsheetml/2006/main" count="179042" uniqueCount="39114">
  <si>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</si>
  <si>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</si>
  <si>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</si>
  <si>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</si>
  <si>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</si>
  <si>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</si>
  <si>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</si>
  <si>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</si>
  <si>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</si>
  <si>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</si>
  <si>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</si>
  <si>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</si>
  <si>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</si>
  <si>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</si>
  <si>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</si>
  <si>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</si>
  <si>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</si>
  <si>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</si>
  <si>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</si>
  <si>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</si>
  <si>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</si>
  <si>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</si>
  <si>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</si>
  <si>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</si>
  <si>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</si>
  <si>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</si>
  <si>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</si>
  <si>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</si>
  <si>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</si>
  <si>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</si>
  <si>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</si>
  <si>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</si>
  <si>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</si>
  <si>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</si>
  <si>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</si>
  <si>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</si>
  <si>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</si>
  <si>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</si>
  <si>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</si>
  <si>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</si>
  <si>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</si>
  <si>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</si>
  <si>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</si>
  <si>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</si>
  <si>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</si>
  <si>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</si>
  <si>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</si>
  <si>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</si>
  <si>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</si>
  <si>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</si>
  <si>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</si>
  <si>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</si>
  <si>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</si>
  <si>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</si>
  <si>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</si>
  <si>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</si>
  <si>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</si>
  <si>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</si>
  <si>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</si>
  <si>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</si>
  <si>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</si>
  <si>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</si>
  <si>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</si>
  <si>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</si>
  <si>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</si>
  <si>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</si>
  <si>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</si>
  <si>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</si>
  <si>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</si>
  <si>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</si>
  <si>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</si>
  <si>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</si>
  <si>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</si>
  <si>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</si>
  <si>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</si>
  <si>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</si>
  <si>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</si>
  <si>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</si>
  <si>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</si>
  <si>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</si>
  <si>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</si>
  <si>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</si>
  <si>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</si>
  <si>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</si>
  <si>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</si>
  <si>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</si>
  <si>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</si>
  <si>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</si>
  <si>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</si>
  <si>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</si>
  <si>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</si>
  <si>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</si>
  <si>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</si>
  <si>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</si>
  <si>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</si>
  <si>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</si>
  <si>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</si>
  <si>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</si>
  <si>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</si>
  <si>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</si>
  <si>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</si>
  <si>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</si>
  <si>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</si>
  <si>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</si>
  <si>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</si>
  <si>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</si>
  <si>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</si>
  <si>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</si>
  <si>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</si>
  <si>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</si>
  <si>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</si>
  <si>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</si>
  <si>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</si>
  <si>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</si>
  <si>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</si>
  <si>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</si>
  <si>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</si>
  <si>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</si>
  <si>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</si>
  <si>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</si>
  <si>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</si>
  <si>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</si>
  <si>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</si>
  <si>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</si>
  <si>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</si>
  <si>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</si>
  <si>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</si>
  <si>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</si>
  <si>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</si>
  <si>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</si>
  <si>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</si>
  <si>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</si>
  <si>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</si>
  <si>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</si>
  <si>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</si>
  <si>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</si>
  <si>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</si>
  <si>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</si>
  <si>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</si>
  <si>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</si>
  <si>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</si>
  <si>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</si>
  <si>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</si>
  <si>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</si>
  <si>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</si>
  <si>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</si>
  <si>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</si>
  <si>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</si>
  <si>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</si>
  <si>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</si>
  <si>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</si>
  <si>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</si>
  <si>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</si>
  <si>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</si>
  <si>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</si>
  <si>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</si>
  <si>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</si>
  <si>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</si>
  <si>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</si>
  <si>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</si>
  <si>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</si>
  <si>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</si>
  <si>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</si>
  <si>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</si>
  <si>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</si>
  <si>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</si>
  <si>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</si>
  <si>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</si>
  <si>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</si>
  <si>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</si>
  <si>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</si>
  <si>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</si>
  <si>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</si>
  <si>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</si>
  <si>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</si>
  <si>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</si>
  <si>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</si>
  <si>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</si>
  <si>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</si>
  <si>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</si>
  <si>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</si>
  <si>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</si>
  <si>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</si>
  <si>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</si>
  <si>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</si>
  <si>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</si>
  <si>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</si>
  <si>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</si>
  <si>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</si>
  <si>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</si>
  <si>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</si>
  <si>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</si>
  <si>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</si>
  <si>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</si>
  <si>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</si>
  <si>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</si>
  <si>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</si>
  <si>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</si>
  <si>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</si>
  <si>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</si>
  <si>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</si>
  <si>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</si>
  <si>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</si>
  <si>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</si>
  <si>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</si>
  <si>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</si>
  <si>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</si>
  <si>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</si>
  <si>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</si>
  <si>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</si>
  <si>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</si>
  <si>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</si>
  <si>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</si>
  <si>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</si>
  <si>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</si>
  <si>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</si>
  <si>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</si>
  <si>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</si>
  <si>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</si>
  <si>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</si>
  <si>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</si>
  <si>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</si>
  <si>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</si>
  <si>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</si>
  <si>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</si>
  <si>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</si>
  <si>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</si>
  <si>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</si>
  <si>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</si>
  <si>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</si>
  <si>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</si>
  <si>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</si>
  <si>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</si>
  <si>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</si>
  <si>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</si>
  <si>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</si>
  <si>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</si>
  <si>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</si>
  <si>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</si>
  <si>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</si>
  <si>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</si>
  <si>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</si>
  <si>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</si>
  <si>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</si>
  <si>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</si>
  <si>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</si>
  <si>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</si>
  <si>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</si>
  <si>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</si>
  <si>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</si>
  <si>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</si>
  <si>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</si>
  <si>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</si>
  <si>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</si>
  <si>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</si>
  <si>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</si>
  <si>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</si>
  <si>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</si>
  <si>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</si>
  <si>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</si>
  <si>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</si>
  <si>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</si>
  <si>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</si>
  <si>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</si>
  <si>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</si>
  <si>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</si>
  <si>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</si>
  <si>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</si>
  <si>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</si>
  <si>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</si>
  <si>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</si>
  <si>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</si>
  <si>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</si>
  <si>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</si>
  <si>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</si>
  <si>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</si>
  <si>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</si>
  <si>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</si>
  <si>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</si>
  <si>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</si>
  <si>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</si>
  <si>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</si>
  <si>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</si>
  <si>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</si>
  <si>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</si>
  <si>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</si>
  <si>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</si>
  <si>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</si>
  <si>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</si>
  <si>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</si>
  <si>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</si>
  <si>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</si>
  <si>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</si>
  <si>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</si>
  <si>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</si>
  <si>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</si>
  <si>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</si>
  <si>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</si>
  <si>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</si>
  <si>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</si>
  <si>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</si>
  <si>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</si>
  <si>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</si>
  <si>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</si>
  <si>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</si>
  <si>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</si>
  <si>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</si>
  <si>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</si>
  <si>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</si>
  <si>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</si>
  <si>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</si>
  <si>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</si>
  <si>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</si>
  <si>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</si>
  <si>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</si>
  <si>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</si>
  <si>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</si>
  <si>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</si>
  <si>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</si>
  <si>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</si>
  <si>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</si>
  <si>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</si>
  <si>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</si>
  <si>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</si>
  <si>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</si>
  <si>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</si>
  <si>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</si>
  <si>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</si>
  <si>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</si>
  <si>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</si>
  <si>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</si>
  <si>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</si>
  <si>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</si>
  <si>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</si>
  <si>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</si>
  <si>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</si>
  <si>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</si>
  <si>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</si>
  <si>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</si>
  <si>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</si>
  <si>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</si>
  <si>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</si>
  <si>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</si>
  <si>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</si>
  <si>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</si>
  <si>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</si>
  <si>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</si>
  <si>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</si>
  <si>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</si>
  <si>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</si>
  <si>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</si>
  <si>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</si>
  <si>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</si>
  <si>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</si>
  <si>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</si>
  <si>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</si>
  <si>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</si>
  <si>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</si>
  <si>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</si>
  <si>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</si>
  <si>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</si>
  <si>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</si>
  <si>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</si>
  <si>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</si>
  <si>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</si>
  <si>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</si>
  <si>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</si>
  <si>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</si>
  <si>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</si>
  <si>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</si>
  <si>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</si>
  <si>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</si>
  <si>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</si>
  <si>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</si>
  <si>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</si>
  <si>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</si>
  <si>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</si>
  <si>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</si>
  <si>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</si>
  <si>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</si>
  <si>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</si>
  <si>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</si>
  <si>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</si>
  <si>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</si>
  <si>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</si>
  <si>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</si>
  <si>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</si>
  <si>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</si>
  <si>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</si>
  <si>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</si>
  <si>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</si>
  <si>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</si>
  <si>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</si>
  <si>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</si>
  <si>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</si>
  <si>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</si>
  <si>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</si>
  <si>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</si>
  <si>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</si>
  <si>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</si>
  <si>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</si>
  <si>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</si>
  <si>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</si>
  <si>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</si>
  <si>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</si>
  <si>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</si>
  <si>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</si>
  <si>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</si>
  <si>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</si>
  <si>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</si>
  <si>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</si>
  <si>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</si>
  <si>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</si>
  <si>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</si>
  <si>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</si>
  <si>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</si>
  <si>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</si>
  <si>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</si>
  <si>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</si>
  <si>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</si>
  <si>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</si>
  <si>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</si>
  <si>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</si>
  <si>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</si>
  <si>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</si>
  <si>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</si>
  <si>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</si>
  <si>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</si>
  <si>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</si>
  <si>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</si>
  <si>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</si>
  <si>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</si>
  <si>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</si>
  <si>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</si>
  <si>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</si>
  <si>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</si>
  <si>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</si>
  <si>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</si>
  <si>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</si>
  <si>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</si>
  <si>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</si>
  <si>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</si>
  <si>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</si>
  <si>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</si>
  <si>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</si>
  <si>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</si>
  <si>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</si>
  <si>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</si>
  <si>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</si>
  <si>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</si>
  <si>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</si>
  <si>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</si>
  <si>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</si>
  <si>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</si>
  <si>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</si>
  <si>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</si>
  <si>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</si>
  <si>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</si>
  <si>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</si>
  <si>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</si>
  <si>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</si>
  <si>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</si>
  <si>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</si>
  <si>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</si>
  <si>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</si>
  <si>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</si>
  <si>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</si>
  <si>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</si>
  <si>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</si>
  <si>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</si>
  <si>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</si>
  <si>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</si>
  <si>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</si>
  <si>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</si>
  <si>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</si>
  <si>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</si>
  <si>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</si>
  <si>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</si>
  <si>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</si>
  <si>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</si>
  <si>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</si>
  <si>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</si>
  <si>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</si>
  <si>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</si>
  <si>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</si>
  <si>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</si>
  <si>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</si>
  <si>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</si>
  <si>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</si>
  <si>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</si>
  <si>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</si>
  <si>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</si>
  <si>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</si>
  <si>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</si>
  <si>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</si>
  <si>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</si>
  <si>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</si>
  <si>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</si>
  <si>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</si>
  <si>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</si>
  <si>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</si>
  <si>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</si>
  <si>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</si>
  <si>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</si>
  <si>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</si>
  <si>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</si>
  <si>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</si>
  <si>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</si>
  <si>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</si>
  <si>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</si>
  <si>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</si>
  <si>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</si>
  <si>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</si>
  <si>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</si>
  <si>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</si>
  <si>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</si>
  <si>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</si>
  <si>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</si>
  <si>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</si>
  <si>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</si>
  <si>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</si>
  <si>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</si>
  <si>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</si>
  <si>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</si>
  <si>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</si>
  <si>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</si>
  <si>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</si>
  <si>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</si>
  <si>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</si>
  <si>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</si>
  <si>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</si>
  <si>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</si>
  <si>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</si>
  <si>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</si>
  <si>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</si>
  <si>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</si>
  <si>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</si>
  <si>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</si>
  <si>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</si>
  <si>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</si>
  <si>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</si>
  <si>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</si>
  <si>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</si>
  <si>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</si>
  <si>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</si>
  <si>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</si>
  <si>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</si>
  <si>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</si>
  <si>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</si>
  <si>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</si>
  <si>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</si>
  <si>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</si>
  <si>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</si>
  <si>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</si>
  <si>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</si>
  <si>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</si>
  <si>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</si>
  <si>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</si>
  <si>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</si>
  <si>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</si>
  <si>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</si>
  <si>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</si>
  <si>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</si>
  <si>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</si>
  <si>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</si>
  <si>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</si>
  <si>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</si>
  <si>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</si>
  <si>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</si>
  <si>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</si>
  <si>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</si>
  <si>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</si>
  <si>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</si>
  <si>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</si>
  <si>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</si>
  <si>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</si>
  <si>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</si>
  <si>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</si>
  <si>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</si>
  <si>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</si>
  <si>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</si>
  <si>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</si>
  <si>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</si>
  <si>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</si>
  <si>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</si>
  <si>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</si>
  <si>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</si>
  <si>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</si>
  <si>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</si>
  <si>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</si>
  <si>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</si>
  <si>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</si>
  <si>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</si>
  <si>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</si>
  <si>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</si>
  <si>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</si>
  <si>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</si>
  <si>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</si>
  <si>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</si>
  <si>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</si>
  <si>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</si>
  <si>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</si>
  <si>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</si>
  <si>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</si>
  <si>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</si>
  <si>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</si>
  <si>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</si>
  <si>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</si>
  <si>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</si>
  <si>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</si>
  <si>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</si>
  <si>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</si>
  <si>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</si>
  <si>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</si>
  <si>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</si>
  <si>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</si>
  <si>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</si>
  <si>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</si>
  <si>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</si>
  <si>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</si>
  <si>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</si>
  <si>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</si>
  <si>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</si>
  <si>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</si>
  <si>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</si>
  <si>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</si>
  <si>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</si>
  <si>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</si>
  <si>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</si>
  <si>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</si>
  <si>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</si>
  <si>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</si>
  <si>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</si>
  <si>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</si>
  <si>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</si>
  <si>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</si>
  <si>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</si>
  <si>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</si>
  <si>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</si>
  <si>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</si>
  <si>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</si>
  <si>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</si>
  <si>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</si>
  <si>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</si>
  <si>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</si>
  <si>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</si>
  <si>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</si>
  <si>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</si>
  <si>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</si>
  <si>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</si>
  <si>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</si>
  <si>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</si>
  <si>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</si>
  <si>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</si>
  <si>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</si>
  <si>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</si>
  <si>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</si>
  <si>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</si>
  <si>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</si>
  <si>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</si>
  <si>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</si>
  <si>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</si>
  <si>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</si>
  <si>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</si>
  <si>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</si>
  <si>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</si>
  <si>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</si>
  <si>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</si>
  <si>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</si>
  <si>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</si>
  <si>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</si>
  <si>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</si>
  <si>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</si>
  <si>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</si>
  <si>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</si>
  <si>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</si>
  <si>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</si>
  <si>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</si>
  <si>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</si>
  <si>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</si>
  <si>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</si>
  <si>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</si>
  <si>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</si>
  <si>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</si>
  <si>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</si>
  <si>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</si>
  <si>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</si>
  <si>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</si>
  <si>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</si>
  <si>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</si>
  <si>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</si>
  <si>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</si>
  <si>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</si>
  <si>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</si>
  <si>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</si>
  <si>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</si>
  <si>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</si>
  <si>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</si>
  <si>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</si>
  <si>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</si>
  <si>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</si>
  <si>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</si>
  <si>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</si>
  <si>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</si>
  <si>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</si>
  <si>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</si>
  <si>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</si>
  <si>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</si>
  <si>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</si>
  <si>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</si>
  <si>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</si>
  <si>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</si>
  <si>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</si>
  <si>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</si>
  <si>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</si>
  <si>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</si>
  <si>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</si>
  <si>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</si>
  <si>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</si>
  <si>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</si>
  <si>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</si>
  <si>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</si>
  <si>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</si>
  <si>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</si>
  <si>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</si>
  <si>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</si>
  <si>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</si>
  <si>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</si>
  <si>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</si>
  <si>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</si>
  <si>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</si>
  <si>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</si>
  <si>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</si>
  <si>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</si>
  <si>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</si>
  <si>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</si>
  <si>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</si>
  <si>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</si>
  <si>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</si>
  <si>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</si>
  <si>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</si>
  <si>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</si>
  <si>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</si>
  <si>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</si>
  <si>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</si>
  <si>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</si>
  <si>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</si>
  <si>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</si>
  <si>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</si>
  <si>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</si>
  <si>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</si>
  <si>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</si>
  <si>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</si>
  <si>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</si>
  <si>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</si>
  <si>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</si>
  <si>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</si>
  <si>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</si>
  <si>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</si>
  <si>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</si>
  <si>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</si>
  <si>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</si>
  <si>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</si>
  <si>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</si>
  <si>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</si>
  <si>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</si>
  <si>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</si>
  <si>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</si>
  <si>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</si>
  <si>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</si>
  <si>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</si>
  <si>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</si>
  <si>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</si>
  <si>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</si>
  <si>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</si>
  <si>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</si>
  <si>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</si>
  <si>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</si>
  <si>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</si>
  <si>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</si>
  <si>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</si>
  <si>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</si>
  <si>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</si>
  <si>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</si>
  <si>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</si>
  <si>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</si>
  <si>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</si>
  <si>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</si>
  <si>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</si>
  <si>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</si>
  <si>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</si>
  <si>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</si>
  <si>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</si>
  <si>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</si>
  <si>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</si>
  <si>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</si>
  <si>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</si>
  <si>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</si>
  <si>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</si>
  <si>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</si>
  <si>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</si>
  <si>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</si>
  <si>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</si>
  <si>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</si>
  <si>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</si>
  <si>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</si>
  <si>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</si>
  <si>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</si>
  <si>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</si>
  <si>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</si>
  <si>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</si>
  <si>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</si>
  <si>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</si>
  <si>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</si>
  <si>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</si>
  <si>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</si>
  <si>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</si>
  <si>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</si>
  <si>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</si>
  <si>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</si>
  <si>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</si>
  <si>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</si>
  <si>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</si>
  <si>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</si>
  <si>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</si>
  <si>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</si>
  <si>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</si>
  <si>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</si>
  <si>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</si>
  <si>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</si>
  <si>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</si>
  <si>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</si>
  <si>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</si>
  <si>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</si>
  <si>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</si>
  <si>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</si>
  <si>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</si>
  <si>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</si>
  <si>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</si>
  <si>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</si>
  <si>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</si>
  <si>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</si>
  <si>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</si>
  <si>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</si>
  <si>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</si>
  <si>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</si>
  <si>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</si>
  <si>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</si>
  <si>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</si>
  <si>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</si>
  <si>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</si>
  <si>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</si>
  <si>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</si>
  <si>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</si>
  <si>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</si>
  <si>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</si>
  <si>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</si>
  <si>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</si>
  <si>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</si>
  <si>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</si>
  <si>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</si>
  <si>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</si>
  <si>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</si>
  <si>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</si>
  <si>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</si>
  <si>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</si>
  <si>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</si>
  <si>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</si>
  <si>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</si>
  <si>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</si>
  <si>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</si>
  <si>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</si>
  <si>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</si>
  <si>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</si>
  <si>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</si>
  <si>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</si>
  <si>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</si>
  <si>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</si>
  <si>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</si>
  <si>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</si>
  <si>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</si>
  <si>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</si>
  <si>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</si>
  <si>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</si>
  <si>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</si>
  <si>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</si>
  <si>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</si>
  <si>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</si>
  <si>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</si>
  <si>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</si>
  <si>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</si>
  <si>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</si>
  <si>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</si>
  <si>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</si>
  <si>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</si>
  <si>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</si>
  <si>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</si>
  <si>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</si>
  <si>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</si>
  <si>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</si>
  <si>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</si>
  <si>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</si>
  <si>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</si>
  <si>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</si>
  <si>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</si>
  <si>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</si>
  <si>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</si>
  <si>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</si>
  <si>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</si>
  <si>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</si>
  <si>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</si>
  <si>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</si>
  <si>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</si>
  <si>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</si>
  <si>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</si>
  <si>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</si>
  <si>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</si>
  <si>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</si>
  <si>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</si>
  <si>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</si>
  <si>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</si>
  <si>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</si>
  <si>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</si>
  <si>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</si>
  <si>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</si>
  <si>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</si>
  <si>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</si>
  <si>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</si>
  <si>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</si>
  <si>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</si>
  <si>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</si>
  <si>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</si>
  <si>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</si>
  <si>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</si>
  <si>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</si>
  <si>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</si>
  <si>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</si>
  <si>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</si>
  <si>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</si>
  <si>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</si>
  <si>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</si>
  <si>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</si>
  <si>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</si>
  <si>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</si>
  <si>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</si>
  <si>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</si>
  <si>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</si>
  <si>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</si>
  <si>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</si>
  <si>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</si>
  <si>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</si>
  <si>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</si>
  <si>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</si>
  <si>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</si>
  <si>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</si>
  <si>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</si>
  <si>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</si>
  <si>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</si>
  <si>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</si>
  <si>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</si>
  <si>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</si>
  <si>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</si>
  <si>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</si>
  <si>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</si>
  <si>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</si>
  <si>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</si>
  <si>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</si>
  <si>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</si>
  <si>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</si>
  <si>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</si>
  <si>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</si>
  <si>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</si>
  <si>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</si>
  <si>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</si>
  <si>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</si>
  <si>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</si>
  <si>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</si>
  <si>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</si>
  <si>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</si>
  <si>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</si>
  <si>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</si>
  <si>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</si>
  <si>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</si>
  <si>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</si>
  <si>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</si>
  <si>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</si>
  <si>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</si>
  <si>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</si>
  <si>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</si>
  <si>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</si>
  <si>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</si>
  <si>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</si>
  <si>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</si>
  <si>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</si>
  <si>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</si>
  <si>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</si>
  <si>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</si>
  <si>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</si>
  <si>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</si>
  <si>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</si>
  <si>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</si>
  <si>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</si>
  <si>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</si>
  <si>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</si>
  <si>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</si>
  <si>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</si>
  <si>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</si>
  <si>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</si>
  <si>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</si>
  <si>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</si>
  <si>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</si>
  <si>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</si>
  <si>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</si>
  <si>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</si>
  <si>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</si>
  <si>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</si>
  <si>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</si>
  <si>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</si>
  <si>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</si>
  <si>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</si>
  <si>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</si>
  <si>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</si>
  <si>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</si>
  <si>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</si>
  <si>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</si>
  <si>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</si>
  <si>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</si>
  <si>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</si>
  <si>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</si>
  <si>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</si>
  <si>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</si>
  <si>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</si>
  <si>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</si>
  <si>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</si>
  <si>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</si>
  <si>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</si>
  <si>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</si>
  <si>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</si>
  <si>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</si>
  <si>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</si>
  <si>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</si>
  <si>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</si>
  <si>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</si>
  <si>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</si>
  <si>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</si>
  <si>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</si>
  <si>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</si>
  <si>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</si>
  <si>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</si>
  <si>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</si>
  <si>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</si>
  <si>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</si>
  <si>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</si>
  <si>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</si>
  <si>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</si>
  <si>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</si>
  <si>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</si>
  <si>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</si>
  <si>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</si>
  <si>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</si>
  <si>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</si>
  <si>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</si>
  <si>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</si>
  <si>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</si>
  <si>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</si>
  <si>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</si>
  <si>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</si>
  <si>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</si>
  <si>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</si>
  <si>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</si>
  <si>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</si>
  <si>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</si>
  <si>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</si>
  <si>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</si>
  <si>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</si>
  <si>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</si>
  <si>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</si>
  <si>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</si>
  <si>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</si>
  <si>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</si>
  <si>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</si>
  <si>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</si>
  <si>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</si>
  <si>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</si>
  <si>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</si>
  <si>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</si>
  <si>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</si>
  <si>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</si>
  <si>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</si>
  <si>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</si>
  <si>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</si>
  <si>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</si>
  <si>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</si>
  <si>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</si>
  <si>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</si>
  <si>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</si>
  <si>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</si>
  <si>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</si>
  <si>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</si>
  <si>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</si>
  <si>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</si>
  <si>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</si>
  <si>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</si>
  <si>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</si>
  <si>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</si>
  <si>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</si>
  <si>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</si>
  <si>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</si>
  <si>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</si>
  <si>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</si>
  <si>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</si>
  <si>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</si>
  <si>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</si>
  <si>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</si>
  <si>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</si>
  <si>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</si>
  <si>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</si>
  <si>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</si>
  <si>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</si>
  <si>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</si>
  <si>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</si>
  <si>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</si>
  <si>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</si>
  <si>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</si>
  <si>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</si>
  <si>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</si>
  <si>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</si>
  <si>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</si>
  <si>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</si>
  <si>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</si>
  <si>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</si>
  <si>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</si>
  <si>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</si>
  <si>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</si>
  <si>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</si>
  <si>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</si>
  <si>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</si>
  <si>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</si>
  <si>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</si>
  <si>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</si>
  <si>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</si>
  <si>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</si>
  <si>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</si>
  <si>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</si>
  <si>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</si>
  <si>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</si>
  <si>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</si>
  <si>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</si>
  <si>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</si>
  <si>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</si>
  <si>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</si>
  <si>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</si>
  <si>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</si>
  <si>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</si>
  <si>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</si>
  <si>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</si>
  <si>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</si>
  <si>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</si>
  <si>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</si>
  <si>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</si>
  <si>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</si>
  <si>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</si>
  <si>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</si>
  <si>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</si>
  <si>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</si>
  <si>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</si>
  <si>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</si>
  <si>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</si>
  <si>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</si>
  <si>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</si>
  <si>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</si>
  <si>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</si>
  <si>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</si>
  <si>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</si>
  <si>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</si>
  <si>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</si>
  <si>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</si>
  <si>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</si>
  <si>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</si>
  <si>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</si>
  <si>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</si>
  <si>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</si>
  <si>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</si>
  <si>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</si>
  <si>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</si>
  <si>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</si>
  <si>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</si>
  <si>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</si>
  <si>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</si>
  <si>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</si>
  <si>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</si>
  <si>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</si>
  <si>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</si>
  <si>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</si>
  <si>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</si>
  <si>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</si>
  <si>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</si>
  <si>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</si>
  <si>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</si>
  <si>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</si>
  <si>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</si>
  <si>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</si>
  <si>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</si>
  <si>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</si>
  <si>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</si>
  <si>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</si>
  <si>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</si>
  <si>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</si>
  <si>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</si>
  <si>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</si>
  <si>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</si>
  <si>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</si>
  <si>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</si>
  <si>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</si>
  <si>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</si>
  <si>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</si>
  <si>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</si>
  <si>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</si>
  <si>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</si>
  <si>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</si>
  <si>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</si>
  <si>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</si>
  <si>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</si>
  <si>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</si>
  <si>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</si>
  <si>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</si>
  <si>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</si>
  <si>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</si>
  <si>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</si>
  <si>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</si>
  <si>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</si>
  <si>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</si>
  <si>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</si>
  <si>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</si>
  <si>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</si>
  <si>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</si>
  <si>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</si>
  <si>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</si>
  <si>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</si>
  <si>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</si>
  <si>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</si>
  <si>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</si>
  <si>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</si>
  <si>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</si>
  <si>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</si>
  <si>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</si>
  <si>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</si>
  <si>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</si>
  <si>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</si>
  <si>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</si>
  <si>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</si>
  <si>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</si>
  <si>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</si>
  <si>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</si>
  <si>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</si>
  <si>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</si>
  <si>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</si>
  <si>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</si>
  <si>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</si>
  <si>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</si>
  <si>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</si>
  <si>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</si>
  <si>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</si>
  <si>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</si>
  <si>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</si>
  <si>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</si>
  <si>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</si>
  <si>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</si>
  <si>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</si>
  <si>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</si>
  <si>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</si>
  <si>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</si>
  <si>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</si>
  <si>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</si>
  <si>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</si>
  <si>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</si>
  <si>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</si>
  <si>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</si>
  <si>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</si>
  <si>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</si>
  <si>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</si>
  <si>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</si>
  <si>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</si>
  <si>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</si>
  <si>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</si>
  <si>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</si>
  <si>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</si>
  <si>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</si>
  <si>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</si>
  <si>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</si>
  <si>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</si>
  <si>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</si>
  <si>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</si>
  <si>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</si>
  <si>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</si>
  <si>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</si>
  <si>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</si>
  <si>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</si>
  <si>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</si>
  <si>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</si>
  <si>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</si>
  <si>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</si>
  <si>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</si>
  <si>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</si>
  <si>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</si>
  <si>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</si>
  <si>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</si>
  <si>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</si>
  <si>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</si>
  <si>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</si>
  <si>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</si>
  <si>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</si>
  <si>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</si>
  <si>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</si>
  <si>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</si>
  <si>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</si>
  <si>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</si>
  <si>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</si>
  <si>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</si>
  <si>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</si>
  <si>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</si>
  <si>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</si>
  <si>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</si>
  <si>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</si>
  <si>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</si>
  <si>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</si>
  <si>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</si>
  <si>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</si>
  <si>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</si>
  <si>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</si>
  <si>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</si>
  <si>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</si>
  <si>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</si>
  <si>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</si>
  <si>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</si>
  <si>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</si>
  <si>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</si>
  <si>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</si>
  <si>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</si>
  <si>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</si>
  <si>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</si>
  <si>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</si>
  <si>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</si>
  <si>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</si>
  <si>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</si>
  <si>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</si>
  <si>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</si>
  <si>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</si>
  <si>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</si>
  <si>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</si>
  <si>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</si>
  <si>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</si>
  <si>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</si>
  <si>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</si>
  <si>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</si>
  <si>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</si>
  <si>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</si>
  <si>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</si>
  <si>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</si>
  <si>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</si>
  <si>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</si>
  <si>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</si>
  <si>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</si>
  <si>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</si>
  <si>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</si>
  <si>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</si>
  <si>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</si>
  <si>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</si>
  <si>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</si>
  <si>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</si>
  <si>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</si>
  <si>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</si>
  <si>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</si>
  <si>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</si>
  <si>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</si>
  <si>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</si>
  <si>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</si>
  <si>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</si>
  <si>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</si>
  <si>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</si>
  <si>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</si>
  <si>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</si>
  <si>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</si>
  <si>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</si>
  <si>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</si>
  <si>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</si>
  <si>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</si>
  <si>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</si>
  <si>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</si>
  <si>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</si>
  <si>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</si>
  <si>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</si>
  <si>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</si>
  <si>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</si>
  <si>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</si>
  <si>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</si>
  <si>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</si>
  <si>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</si>
  <si>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</si>
  <si>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</si>
  <si>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</si>
  <si>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</si>
  <si>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</si>
  <si>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</si>
  <si>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</si>
  <si>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</si>
  <si>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</si>
  <si>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</si>
  <si>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</si>
  <si>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</si>
  <si>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</si>
  <si>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</si>
  <si>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</si>
  <si>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</si>
  <si>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</si>
  <si>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</si>
  <si>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</si>
  <si>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</si>
  <si>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</si>
  <si>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</si>
  <si>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</si>
  <si>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</si>
  <si>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</si>
  <si>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</si>
  <si>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</si>
  <si>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</si>
  <si>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</si>
  <si>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</si>
  <si>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</si>
  <si>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</si>
  <si>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</si>
  <si>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</si>
  <si>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</si>
  <si>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</si>
  <si>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</si>
  <si>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</si>
  <si>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</si>
  <si>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</si>
  <si>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</si>
  <si>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</si>
  <si>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</si>
  <si>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</si>
  <si>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</si>
  <si>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</si>
  <si>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</si>
  <si>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</si>
  <si>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</si>
  <si>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</si>
  <si>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</si>
  <si>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</si>
  <si>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</si>
  <si>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</si>
  <si>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</si>
  <si>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</si>
  <si>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</si>
  <si>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</si>
  <si>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</si>
  <si>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</si>
  <si>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</si>
  <si>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</si>
  <si>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</si>
  <si>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</si>
  <si>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</si>
  <si>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</si>
  <si>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</si>
  <si>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</si>
  <si>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</si>
  <si>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</si>
  <si>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</si>
  <si>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</si>
  <si>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</si>
  <si>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</si>
  <si>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</si>
  <si>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</si>
  <si>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</si>
  <si>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</si>
  <si>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</si>
  <si>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</si>
  <si>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</si>
  <si>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</si>
  <si>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</si>
  <si>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</si>
  <si>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</si>
  <si>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</si>
  <si>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</si>
  <si>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</si>
  <si>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</si>
  <si>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</si>
  <si>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</si>
  <si>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</si>
  <si>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</si>
  <si>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</si>
  <si>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</si>
  <si>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</si>
  <si>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</si>
  <si>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</si>
  <si>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</si>
  <si>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</si>
  <si>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</si>
  <si>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</si>
  <si>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</si>
  <si>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</si>
  <si>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</si>
  <si>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</si>
  <si>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</si>
  <si>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</si>
  <si>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</si>
  <si>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</si>
  <si>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</si>
  <si>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</si>
  <si>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</si>
  <si>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</si>
  <si>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</si>
  <si>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</si>
  <si>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</si>
  <si>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</si>
  <si>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</si>
  <si>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</si>
  <si>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</si>
  <si>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</si>
  <si>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</si>
  <si>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</si>
  <si>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</si>
  <si>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</si>
  <si>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</si>
  <si>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</si>
  <si>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</si>
  <si>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</si>
  <si>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</si>
  <si>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</si>
  <si>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</si>
  <si>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</si>
  <si>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</si>
  <si>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</si>
  <si>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</si>
  <si>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</si>
  <si>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</si>
  <si>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</si>
  <si>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</si>
  <si>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</si>
  <si>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</si>
  <si>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</si>
  <si>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</si>
  <si>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</si>
  <si>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</si>
  <si>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</si>
  <si>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</si>
  <si>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</si>
  <si>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</si>
  <si>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</si>
  <si>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</si>
  <si>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</si>
  <si>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</si>
  <si>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</si>
  <si>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</si>
  <si>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</si>
  <si>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</si>
  <si>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</si>
  <si>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</si>
  <si>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</si>
  <si>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</si>
  <si>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</si>
  <si>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</si>
  <si>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</si>
  <si>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</si>
  <si>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</si>
  <si>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</si>
  <si>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</si>
  <si>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</si>
  <si>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</si>
  <si>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</si>
  <si>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</si>
  <si>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</si>
  <si>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</si>
  <si>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</si>
  <si>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</si>
  <si>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</si>
  <si>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</si>
  <si>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</si>
  <si>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</si>
  <si>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</si>
  <si>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</si>
  <si>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</si>
  <si>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</si>
  <si>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</si>
  <si>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</si>
  <si>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</si>
  <si>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</si>
  <si>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</si>
  <si>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</si>
  <si>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</si>
  <si>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</si>
  <si>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</si>
  <si>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</si>
  <si>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</si>
  <si>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</si>
  <si>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</si>
  <si>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</si>
  <si>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</si>
  <si>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</si>
  <si>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</si>
  <si>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</si>
  <si>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</si>
  <si>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</si>
  <si>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</si>
  <si>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</si>
  <si>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</si>
  <si>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</si>
  <si>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</si>
  <si>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</si>
  <si>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</si>
  <si>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</si>
  <si>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</si>
  <si>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</si>
  <si>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</si>
  <si>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</si>
  <si>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</si>
  <si>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</si>
  <si>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</si>
  <si>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</si>
  <si>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</si>
  <si>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</si>
  <si>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</si>
  <si>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</si>
  <si>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</si>
  <si>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</si>
  <si>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</si>
  <si>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</si>
  <si>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</si>
  <si>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</si>
  <si>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</si>
  <si>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</si>
  <si>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</si>
  <si>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</si>
  <si>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</si>
  <si>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</si>
  <si>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</si>
  <si>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</si>
  <si>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</si>
  <si>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</si>
  <si>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</si>
  <si>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</si>
  <si>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</si>
  <si>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</si>
  <si>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</si>
  <si>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</si>
  <si>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</si>
  <si>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</si>
  <si>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</si>
  <si>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</si>
  <si>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</si>
  <si>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</si>
  <si>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</si>
  <si>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</si>
  <si>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</si>
  <si>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</si>
  <si>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</si>
  <si>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</si>
  <si>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</si>
  <si>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</si>
  <si>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</si>
  <si>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</si>
  <si>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</si>
  <si>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</si>
  <si>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</si>
  <si>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</si>
  <si>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</si>
  <si>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</si>
  <si>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</si>
  <si>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</si>
  <si>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</si>
  <si>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</si>
  <si>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</si>
  <si>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</si>
  <si>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</si>
  <si>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</si>
  <si>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</si>
  <si>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</si>
  <si>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</si>
  <si>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</si>
  <si>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</si>
  <si>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</si>
  <si>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</si>
  <si>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</si>
  <si>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</si>
  <si>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</si>
  <si>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</si>
  <si>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</si>
  <si>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</si>
  <si>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</si>
  <si>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</si>
  <si>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</si>
  <si>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</si>
  <si>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</si>
  <si>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</si>
  <si>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</si>
  <si>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</si>
  <si>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</si>
  <si>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</si>
  <si>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</si>
  <si>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</si>
  <si>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</si>
  <si>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</si>
  <si>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</si>
  <si>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</si>
  <si>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</si>
  <si>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</si>
  <si>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</si>
  <si>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</si>
  <si>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</si>
  <si>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</si>
  <si>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</si>
  <si>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</si>
  <si>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</si>
  <si>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</si>
  <si>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</si>
  <si>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</si>
  <si>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</si>
  <si>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</si>
  <si>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</si>
  <si>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</si>
  <si>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</si>
  <si>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</si>
  <si>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</si>
  <si>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</si>
  <si>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</si>
  <si>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</si>
  <si>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</si>
  <si>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</si>
  <si>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</si>
  <si>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</si>
  <si>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</si>
  <si>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</si>
  <si>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</si>
  <si>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</si>
  <si>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</si>
  <si>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</si>
  <si>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</si>
  <si>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</si>
  <si>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</si>
  <si>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</si>
  <si>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</si>
  <si>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</si>
  <si>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</si>
  <si>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</si>
  <si>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</si>
  <si>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</si>
  <si>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</si>
  <si>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</si>
  <si>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</si>
  <si>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</si>
  <si>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</si>
  <si>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</si>
  <si>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</si>
  <si>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</si>
  <si>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</si>
  <si>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</si>
  <si>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</si>
  <si>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</si>
  <si>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</si>
  <si>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</si>
  <si>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</si>
  <si>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</si>
  <si>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</si>
  <si>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</si>
  <si>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</si>
  <si>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</si>
  <si>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</si>
  <si>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</si>
  <si>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</si>
  <si>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</si>
  <si>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</si>
  <si>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</si>
  <si>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</si>
  <si>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</si>
  <si>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</si>
  <si>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</si>
  <si>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</si>
  <si>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</si>
  <si>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</si>
  <si>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</si>
  <si>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</si>
  <si>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</si>
  <si>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</si>
  <si>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</si>
  <si>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</si>
  <si>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</si>
  <si>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</si>
  <si>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</si>
  <si>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</si>
  <si>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</si>
  <si>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</si>
  <si>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</si>
  <si>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</si>
  <si>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</si>
  <si>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</si>
  <si>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</si>
  <si>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</si>
  <si>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</si>
  <si>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</si>
  <si>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</si>
  <si>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</si>
  <si>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</si>
  <si>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</si>
  <si>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</si>
  <si>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</si>
  <si>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</si>
  <si>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</si>
  <si>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</si>
  <si>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</si>
  <si>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</si>
  <si>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</si>
  <si>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</si>
  <si>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</si>
  <si>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</si>
  <si>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</si>
  <si>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</si>
  <si>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</si>
  <si>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</si>
  <si>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</si>
  <si>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</si>
  <si>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</si>
  <si>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</si>
  <si>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</si>
  <si>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</si>
  <si>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</si>
  <si>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</si>
  <si>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</si>
  <si>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</si>
  <si>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</si>
  <si>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</si>
  <si>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</si>
  <si>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</si>
  <si>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</si>
  <si>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</si>
  <si>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</si>
  <si>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</si>
  <si>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</si>
  <si>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</si>
  <si>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</si>
  <si>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</si>
  <si>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</si>
  <si>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</si>
  <si>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</si>
  <si>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</si>
  <si>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</si>
  <si>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</si>
  <si>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</si>
  <si>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</si>
  <si>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</si>
  <si>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</si>
  <si>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</si>
  <si>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</si>
  <si>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</si>
  <si>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</si>
  <si>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</si>
  <si>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</si>
  <si>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</si>
  <si>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</si>
  <si>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</si>
  <si>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</si>
  <si>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</si>
  <si>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</si>
  <si>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</si>
  <si>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</si>
  <si>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</si>
  <si>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</si>
  <si>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</si>
  <si>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</si>
  <si>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</si>
  <si>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</si>
  <si>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</si>
  <si>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</si>
  <si>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</si>
  <si>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</si>
  <si>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</si>
  <si>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</si>
  <si>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</si>
  <si>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</si>
  <si>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</si>
  <si>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</si>
  <si>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</si>
  <si>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</si>
  <si>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</si>
  <si>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</si>
  <si>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</si>
  <si>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</si>
  <si>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</si>
  <si>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</si>
  <si>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</si>
  <si>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</si>
  <si>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</si>
  <si>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</si>
  <si>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</si>
  <si>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</si>
  <si>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</si>
  <si>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</si>
  <si>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</si>
  <si>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</si>
  <si>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</si>
  <si>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</si>
  <si>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</si>
  <si>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</si>
  <si>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</si>
  <si>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</si>
  <si>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</si>
  <si>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</si>
  <si>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</si>
  <si>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</si>
  <si>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</si>
  <si>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</si>
  <si>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</si>
  <si>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</si>
  <si>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</si>
  <si>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</si>
  <si>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</si>
  <si>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</si>
  <si>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</si>
  <si>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</si>
  <si>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</si>
  <si>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</si>
  <si>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</si>
  <si>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</si>
  <si>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</si>
  <si>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</si>
  <si>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</si>
  <si>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</si>
  <si>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</si>
  <si>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</si>
  <si>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</si>
  <si>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</si>
  <si>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</si>
  <si>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</si>
  <si>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</si>
  <si>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</si>
  <si>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</si>
  <si>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</si>
  <si>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</si>
  <si>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</si>
  <si>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</si>
  <si>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</si>
  <si>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</si>
  <si>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</si>
  <si>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</si>
  <si>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</si>
  <si>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</si>
  <si>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</si>
  <si>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</si>
  <si>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</si>
  <si>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</si>
  <si>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</si>
  <si>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</si>
  <si>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</si>
  <si>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</si>
  <si>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</si>
  <si>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</si>
  <si>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</si>
  <si>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</si>
  <si>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</si>
  <si>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</si>
  <si>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</si>
  <si>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</si>
  <si>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</si>
  <si>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</si>
  <si>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</si>
  <si>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</si>
  <si>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</si>
  <si>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</si>
  <si>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</si>
  <si>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</si>
  <si>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</si>
  <si>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</si>
  <si>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</si>
  <si>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</si>
  <si>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</si>
  <si>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</si>
  <si>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</si>
  <si>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</si>
  <si>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</si>
  <si>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</si>
  <si>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</si>
  <si>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</si>
  <si>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</si>
  <si>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</si>
  <si>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</si>
  <si>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</si>
  <si>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</si>
  <si>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</si>
  <si>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</si>
  <si>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</si>
  <si>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</si>
  <si>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</si>
  <si>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</si>
  <si>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</si>
  <si>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</si>
  <si>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</si>
  <si>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</si>
  <si>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</si>
  <si>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</si>
  <si>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</si>
  <si>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</si>
  <si>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</si>
  <si>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</si>
  <si>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</si>
  <si>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</si>
  <si>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</si>
  <si>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</si>
  <si>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</si>
  <si>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</si>
  <si>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</si>
  <si>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</si>
  <si>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</si>
  <si>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</si>
  <si>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</si>
  <si>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</si>
  <si>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</si>
  <si>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</si>
  <si>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</si>
  <si>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</si>
  <si>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</si>
  <si>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</si>
  <si>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</si>
  <si>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</si>
  <si>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</si>
  <si>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</si>
  <si>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</si>
  <si>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</si>
  <si>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</si>
  <si>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</si>
  <si>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</si>
  <si>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</si>
  <si>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</si>
  <si>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</si>
  <si>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</si>
  <si>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</si>
  <si>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</si>
  <si>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</si>
  <si>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</si>
  <si>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</si>
  <si>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</si>
  <si>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</si>
  <si>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</si>
  <si>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</si>
  <si>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</si>
  <si>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</si>
  <si>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</si>
  <si>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</si>
  <si>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</si>
  <si>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</si>
  <si>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</si>
  <si>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</si>
  <si>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</si>
  <si>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</si>
  <si>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</si>
  <si>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</si>
  <si>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</si>
  <si>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</si>
  <si>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</si>
  <si>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</si>
  <si>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</si>
  <si>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</si>
  <si>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</si>
  <si>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</si>
  <si>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</si>
  <si>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</si>
  <si>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</si>
  <si>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</si>
  <si>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</si>
  <si>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</si>
  <si>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</si>
  <si>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</si>
  <si>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</si>
  <si>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</si>
  <si>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</si>
  <si>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</si>
  <si>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</si>
  <si>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</si>
  <si>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</si>
  <si>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</si>
  <si>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</si>
  <si>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</si>
  <si>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</si>
  <si>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</si>
  <si>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</si>
  <si>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</si>
  <si>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</si>
  <si>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</si>
  <si>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</si>
  <si>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</si>
  <si>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</si>
  <si>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</si>
  <si>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</si>
  <si>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</si>
  <si>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</si>
  <si>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</si>
  <si>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</si>
  <si>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</si>
  <si>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</si>
  <si>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</si>
  <si>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</si>
  <si>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</si>
  <si>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</si>
  <si>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</si>
  <si>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</si>
  <si>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</si>
  <si>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</si>
  <si>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</si>
  <si>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</si>
  <si>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</si>
  <si>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</si>
  <si>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</si>
  <si>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</si>
  <si>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</si>
  <si>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</si>
  <si>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</si>
  <si>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</si>
  <si>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</si>
  <si>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</si>
  <si>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</si>
  <si>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</si>
  <si>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</si>
  <si>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</si>
  <si>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</si>
  <si>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</si>
  <si>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</si>
  <si>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</si>
  <si>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</si>
  <si>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</si>
  <si>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</si>
  <si>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</si>
  <si>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</si>
  <si>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</si>
  <si>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</si>
  <si>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</si>
  <si>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</si>
  <si>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</si>
  <si>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</si>
  <si>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</si>
  <si>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</si>
  <si>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</si>
  <si>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</si>
  <si>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</si>
  <si>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</si>
  <si>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</si>
  <si>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</si>
  <si>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</si>
  <si>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</si>
  <si>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</si>
  <si>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</si>
  <si>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</si>
  <si>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</si>
  <si>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</si>
  <si>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</si>
  <si>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</si>
  <si>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</si>
  <si>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</si>
  <si>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</si>
  <si>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</si>
  <si>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</si>
  <si>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</si>
  <si>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</si>
  <si>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</si>
  <si>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</si>
  <si>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</si>
  <si>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</si>
  <si>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</si>
  <si>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</si>
  <si>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</si>
  <si>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</si>
  <si>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</si>
  <si>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</si>
  <si>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</si>
  <si>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</si>
  <si>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</si>
  <si>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</si>
  <si>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</si>
  <si>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</si>
  <si>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</si>
  <si>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</si>
  <si>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</si>
  <si>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</si>
  <si>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</si>
  <si>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</si>
  <si>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</si>
  <si>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</si>
  <si>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</si>
  <si>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</si>
  <si>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</si>
  <si>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</si>
  <si>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</si>
  <si>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</si>
  <si>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</si>
  <si>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</si>
  <si>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</si>
  <si>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</si>
  <si>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</si>
  <si>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</si>
  <si>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</si>
  <si>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</si>
  <si>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</si>
  <si>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</si>
  <si>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</si>
  <si>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</si>
  <si>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</si>
  <si>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</si>
  <si>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</si>
  <si>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</si>
  <si>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</si>
  <si>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</si>
  <si>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</si>
  <si>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</si>
  <si>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</si>
  <si>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</si>
  <si>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</si>
  <si>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</si>
  <si>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</si>
  <si>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</si>
  <si>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</si>
  <si>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</si>
  <si>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</si>
  <si>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</si>
  <si>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</si>
  <si>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</si>
  <si>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</si>
  <si>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</si>
  <si>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</si>
  <si>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</si>
  <si>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</si>
  <si>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</si>
  <si>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</si>
  <si>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</si>
  <si>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</si>
  <si>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</si>
  <si>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</si>
  <si>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</si>
  <si>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</si>
  <si>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</si>
  <si>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</si>
  <si>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</si>
  <si>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</si>
  <si>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</si>
  <si>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</si>
  <si>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</si>
  <si>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</si>
  <si>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</si>
  <si>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</si>
  <si>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</si>
  <si>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</si>
  <si>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</si>
  <si>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</si>
  <si>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</si>
  <si>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</si>
  <si>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</si>
  <si>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</si>
  <si>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</si>
  <si>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</si>
  <si>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</si>
  <si>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</si>
  <si>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</si>
  <si>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</si>
  <si>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</si>
  <si>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</si>
  <si>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</si>
  <si>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</si>
  <si>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</si>
  <si>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</si>
  <si>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</si>
  <si>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</si>
  <si>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</si>
  <si>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</si>
  <si>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</si>
  <si>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</si>
  <si>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</si>
  <si>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</si>
  <si>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</si>
  <si>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</si>
  <si>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</si>
  <si>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</si>
  <si>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</si>
  <si>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</si>
  <si>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</si>
  <si>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</si>
  <si>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</si>
  <si>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</si>
  <si>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</si>
  <si>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</si>
  <si>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</si>
  <si>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</si>
  <si>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</si>
  <si>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</si>
  <si>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</si>
  <si>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</si>
  <si>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</si>
  <si>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</si>
  <si>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</si>
  <si>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</si>
  <si>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</si>
  <si>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</si>
  <si>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</si>
  <si>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</si>
  <si>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</si>
  <si>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</si>
  <si>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</si>
  <si>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</si>
  <si>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</si>
  <si>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</si>
  <si>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</si>
  <si>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</si>
  <si>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</si>
  <si>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</si>
  <si>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</si>
  <si>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</si>
  <si>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</si>
  <si>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</si>
  <si>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</si>
  <si>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</si>
  <si>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</si>
  <si>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</si>
  <si>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</si>
  <si>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</si>
  <si>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</si>
  <si>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</si>
  <si>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</si>
  <si>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</si>
  <si>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</si>
  <si>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</si>
  <si>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</si>
  <si>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</si>
  <si>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</si>
  <si>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</si>
  <si>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</si>
  <si>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</si>
  <si>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</si>
  <si>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</si>
  <si>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</si>
  <si>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</si>
  <si>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</si>
  <si>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</si>
  <si>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</si>
  <si>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</si>
  <si>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</si>
  <si>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</si>
  <si>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</si>
  <si>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</si>
  <si>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</si>
  <si>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</si>
  <si>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</si>
  <si>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</si>
  <si>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</si>
  <si>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</si>
  <si>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</si>
  <si>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</si>
  <si>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</si>
  <si>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</si>
  <si>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</si>
  <si>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</si>
  <si>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</si>
  <si>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</si>
  <si>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</si>
  <si>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</si>
  <si>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</si>
  <si>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</si>
  <si>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</si>
  <si>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</si>
  <si>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</si>
  <si>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</si>
  <si>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</si>
  <si>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</si>
  <si>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</si>
  <si>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</si>
  <si>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</si>
  <si>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</si>
  <si>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</si>
  <si>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</si>
  <si>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</si>
  <si>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</si>
  <si>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</si>
  <si>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</si>
  <si>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</si>
  <si>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</si>
  <si>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</si>
  <si>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</si>
  <si>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</si>
  <si>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</si>
  <si>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</si>
  <si>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</si>
  <si>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</si>
  <si>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</si>
  <si>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</si>
  <si>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</si>
  <si>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</si>
  <si>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</si>
  <si>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</si>
  <si>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</si>
  <si>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</si>
  <si>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</si>
  <si>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</si>
  <si>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</si>
  <si>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</si>
  <si>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</si>
  <si>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</si>
  <si>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</si>
  <si>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</si>
  <si>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</si>
  <si>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</si>
  <si>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</si>
  <si>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</si>
  <si>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</si>
  <si>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</si>
  <si>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</si>
  <si>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</si>
  <si>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</si>
  <si>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</si>
  <si>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</si>
  <si>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</si>
  <si>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</si>
  <si>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</si>
  <si>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</si>
  <si>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</si>
  <si>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</si>
  <si>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</si>
  <si>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</si>
  <si>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</si>
  <si>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</si>
  <si>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</si>
  <si>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</si>
  <si>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</si>
  <si>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</si>
  <si>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</si>
  <si>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</si>
  <si>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</si>
  <si>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</si>
  <si>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</si>
  <si>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</si>
  <si>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</si>
  <si>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</si>
  <si>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</si>
  <si>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</si>
  <si>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</si>
  <si>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</si>
  <si>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</si>
  <si>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</si>
  <si>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</si>
  <si>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</si>
  <si>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</si>
  <si>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</si>
  <si>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</si>
  <si>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</si>
  <si>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</si>
  <si>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</si>
  <si>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</si>
  <si>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</si>
  <si>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</si>
  <si>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</si>
  <si>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</si>
  <si>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</si>
  <si>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</si>
  <si>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</si>
  <si>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</si>
  <si>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</si>
  <si>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</si>
  <si>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</si>
  <si>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</si>
  <si>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</si>
  <si>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</si>
  <si>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</si>
  <si>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</si>
  <si>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</si>
  <si>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</si>
  <si>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</si>
  <si>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</si>
  <si>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</si>
  <si>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</si>
  <si>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</si>
  <si>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</si>
  <si>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</si>
  <si>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</si>
  <si>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</si>
  <si>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</si>
  <si>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</si>
  <si>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</si>
  <si>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</si>
  <si>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</si>
  <si>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</si>
  <si>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</si>
  <si>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</si>
  <si>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</si>
  <si>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</si>
  <si>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</si>
  <si>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</si>
  <si>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</si>
  <si>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</si>
  <si>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</si>
  <si>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</si>
  <si>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</si>
  <si>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</si>
  <si>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</si>
  <si>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</si>
  <si>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</si>
  <si>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</si>
  <si>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</si>
  <si>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</si>
  <si>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</si>
  <si>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</si>
  <si>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</si>
  <si>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</si>
  <si>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</si>
  <si>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</si>
  <si>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</si>
  <si>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</si>
  <si>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</si>
  <si>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</si>
  <si>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</si>
  <si>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</si>
  <si>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</si>
  <si>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</si>
  <si>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</si>
  <si>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</si>
  <si>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</si>
  <si>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</si>
  <si>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</si>
  <si>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</si>
  <si>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</si>
  <si>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</si>
  <si>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</si>
  <si>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</si>
  <si>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</si>
  <si>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</si>
  <si>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</si>
  <si>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</si>
  <si>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</si>
  <si>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</si>
  <si>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</si>
  <si>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</si>
  <si>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</si>
  <si>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</si>
  <si>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</si>
  <si>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</si>
  <si>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</si>
  <si>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</si>
  <si>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</si>
  <si>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</si>
  <si>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</si>
  <si>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</si>
  <si>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</si>
  <si>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</si>
  <si>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</si>
  <si>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</si>
  <si>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</si>
  <si>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</si>
  <si>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</si>
  <si>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</si>
  <si>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</si>
  <si>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</si>
  <si>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</si>
  <si>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</si>
  <si>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</si>
  <si>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</si>
  <si>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</si>
  <si>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</si>
  <si>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</si>
  <si>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</si>
  <si>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</si>
  <si>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</si>
  <si>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</si>
  <si>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</si>
  <si>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</si>
  <si>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</si>
  <si>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</si>
  <si>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</si>
  <si>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</si>
  <si>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</si>
  <si>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</si>
  <si>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</si>
  <si>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</si>
  <si>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</si>
  <si>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</si>
  <si>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</si>
  <si>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</si>
  <si>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</si>
  <si>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</si>
  <si>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</si>
  <si>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</si>
  <si>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</si>
  <si>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</si>
  <si>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</si>
  <si>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</si>
  <si>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</si>
  <si>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</si>
  <si>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</si>
  <si>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</si>
  <si>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</si>
  <si>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</si>
  <si>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</si>
  <si>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</si>
  <si>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</si>
  <si>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</si>
  <si>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</si>
  <si>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</si>
  <si>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</si>
  <si>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</si>
  <si>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</si>
  <si>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</si>
  <si>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</si>
  <si>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</si>
  <si>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</si>
  <si>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</si>
  <si>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</si>
  <si>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</si>
  <si>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</si>
  <si>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</si>
  <si>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</si>
  <si>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</si>
  <si>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</si>
  <si>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</si>
  <si>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</si>
  <si>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</si>
  <si>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</si>
  <si>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</si>
  <si>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</si>
  <si>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</si>
  <si>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</si>
  <si>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</si>
  <si>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</si>
  <si>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</si>
  <si>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</si>
  <si>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</si>
  <si>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</si>
  <si>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</si>
  <si>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</si>
  <si>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</si>
  <si>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</si>
  <si>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</si>
  <si>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</si>
  <si>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</si>
  <si>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</si>
  <si>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</si>
  <si>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</si>
  <si>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</si>
  <si>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</si>
  <si>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</si>
  <si>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</si>
  <si>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</si>
  <si>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</si>
  <si>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</si>
  <si>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</si>
  <si>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</si>
  <si>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</si>
  <si>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</si>
  <si>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</si>
  <si>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</si>
  <si>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</si>
  <si>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</si>
  <si>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</si>
  <si>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</si>
  <si>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</si>
  <si>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</si>
  <si>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</si>
  <si>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</si>
  <si>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</si>
  <si>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</si>
  <si>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</si>
  <si>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</si>
  <si>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</si>
  <si>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</si>
  <si>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</si>
  <si>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</si>
  <si>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</si>
  <si>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</si>
  <si>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</si>
  <si>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</si>
  <si>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</si>
  <si>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</si>
  <si>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</si>
  <si>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</si>
  <si>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</si>
  <si>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</si>
  <si>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</si>
  <si>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</si>
  <si>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</si>
  <si>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</si>
  <si>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</si>
  <si>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</si>
  <si>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</si>
  <si>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</si>
  <si>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</si>
  <si>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</si>
  <si>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</si>
  <si>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</si>
  <si>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</si>
  <si>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</si>
  <si>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</si>
  <si>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</si>
  <si>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</si>
  <si>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</si>
  <si>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</si>
  <si>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</si>
  <si>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</si>
  <si>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</si>
  <si>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</si>
  <si>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</si>
  <si>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</si>
  <si>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</si>
  <si>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</si>
  <si>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</si>
  <si>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</si>
  <si>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</si>
  <si>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</si>
  <si>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</si>
  <si>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</si>
  <si>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</si>
  <si>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</si>
  <si>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</si>
  <si>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</si>
  <si>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</si>
  <si>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</si>
  <si>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</si>
  <si>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</si>
  <si>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</si>
  <si>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</si>
  <si>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</si>
  <si>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</si>
  <si>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</si>
  <si>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</si>
  <si>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</si>
  <si>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</si>
  <si>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</si>
  <si>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</si>
  <si>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</si>
  <si>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</si>
  <si>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</si>
  <si>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</si>
  <si>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</si>
  <si>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</si>
  <si>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</si>
  <si>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</si>
  <si>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</si>
  <si>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</si>
  <si>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</si>
  <si>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</si>
  <si>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</si>
  <si>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</si>
  <si>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</si>
  <si>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</si>
  <si>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</si>
  <si>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</si>
  <si>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</si>
  <si>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</si>
  <si>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</si>
  <si>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</si>
  <si>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</si>
  <si>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</si>
  <si>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</si>
  <si>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</si>
  <si>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</si>
  <si>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</si>
  <si>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</si>
  <si>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</si>
  <si>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</si>
  <si>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</si>
  <si>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</si>
  <si>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</si>
  <si>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</si>
  <si>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</si>
  <si>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</si>
  <si>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</si>
  <si>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</si>
  <si>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</si>
  <si>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</si>
  <si>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</si>
  <si>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</si>
  <si>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</si>
  <si>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</si>
  <si>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</si>
  <si>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</si>
  <si>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</si>
  <si>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</si>
  <si>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</si>
  <si>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</si>
  <si>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</si>
  <si>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</si>
  <si>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</si>
  <si>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</si>
  <si>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</si>
  <si>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</si>
  <si>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</si>
  <si>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</si>
  <si>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</si>
  <si>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</si>
  <si>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</si>
  <si>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</si>
  <si>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</si>
  <si>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</si>
  <si>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</si>
  <si>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</si>
  <si>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</si>
  <si>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</si>
  <si>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</si>
  <si>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</si>
  <si>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</si>
  <si>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</si>
  <si>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</si>
  <si>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</si>
  <si>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</si>
  <si>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</si>
  <si>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</si>
  <si>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</si>
  <si>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</si>
  <si>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</si>
  <si>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</si>
  <si>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</si>
  <si>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</si>
  <si>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</si>
  <si>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</si>
  <si>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</si>
  <si>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</si>
  <si>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</si>
  <si>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</si>
  <si>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</si>
  <si>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</si>
  <si>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</si>
  <si>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</si>
  <si>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</si>
  <si>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</si>
  <si>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</si>
  <si>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</si>
  <si>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</si>
  <si>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</si>
  <si>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</si>
  <si>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</si>
  <si>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</si>
  <si>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</si>
  <si>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</si>
  <si>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</si>
  <si>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</si>
  <si>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</si>
  <si>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</si>
  <si>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</si>
  <si>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</si>
  <si>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</si>
  <si>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</si>
  <si>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</si>
  <si>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</si>
  <si>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</si>
  <si>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</si>
  <si>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</si>
  <si>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</si>
  <si>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</si>
  <si>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</si>
  <si>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</si>
  <si>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</si>
  <si>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</si>
  <si>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</si>
  <si>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</si>
  <si>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</si>
  <si>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</si>
  <si>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</si>
  <si>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</si>
  <si>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</si>
  <si>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</si>
  <si>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</si>
  <si>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</si>
  <si>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</si>
  <si>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</si>
  <si>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</si>
  <si>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</si>
  <si>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</si>
  <si>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</si>
  <si>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</si>
  <si>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</si>
  <si>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</si>
  <si>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</si>
  <si>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</si>
  <si>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</si>
  <si>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</si>
  <si>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</si>
  <si>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</si>
  <si>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</si>
  <si>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</si>
  <si>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</si>
  <si>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</si>
  <si>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</si>
  <si>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</si>
  <si>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</si>
  <si>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</si>
  <si>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</si>
  <si>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</si>
  <si>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</si>
  <si>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</si>
  <si>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</si>
  <si>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</si>
  <si>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</si>
  <si>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</si>
  <si>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</si>
  <si>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</si>
  <si>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</si>
  <si>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</si>
  <si>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</si>
  <si>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</si>
  <si>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</si>
  <si>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</si>
  <si>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</si>
  <si>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</si>
  <si>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</si>
  <si>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</si>
  <si>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</si>
  <si>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</si>
  <si>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</si>
  <si>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</si>
  <si>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</si>
  <si>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</si>
  <si>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</si>
  <si>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</si>
  <si>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</si>
  <si>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</si>
  <si>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</si>
  <si>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</si>
  <si>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</si>
  <si>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</si>
  <si>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</si>
  <si>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</si>
  <si>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</si>
  <si>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</si>
  <si>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</si>
  <si>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</si>
  <si>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</si>
  <si>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</si>
  <si>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</si>
  <si>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</si>
  <si>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</si>
  <si>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</si>
  <si>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</si>
  <si>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</si>
  <si>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</si>
  <si>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</si>
  <si>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</si>
  <si>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</si>
  <si>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</si>
  <si>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</si>
  <si>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</si>
  <si>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</si>
  <si>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</si>
  <si>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</si>
  <si>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</si>
  <si>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</si>
  <si>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</si>
  <si>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</si>
  <si>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</si>
  <si>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</si>
  <si>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</si>
  <si>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</si>
  <si>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</si>
  <si>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</si>
  <si>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</si>
  <si>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</si>
  <si>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</si>
  <si>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</si>
  <si>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</si>
  <si>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</si>
  <si>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</si>
  <si>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</si>
  <si>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</si>
  <si>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</si>
  <si>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</si>
  <si>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</si>
  <si>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</si>
  <si>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</si>
  <si>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</si>
  <si>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</si>
  <si>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</si>
  <si>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</si>
  <si>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</si>
  <si>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</si>
  <si>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</si>
  <si>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</si>
  <si>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</si>
  <si>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</si>
  <si>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</si>
  <si>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</si>
  <si>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</si>
  <si>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</si>
  <si>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</si>
  <si>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</si>
  <si>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</si>
  <si>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</si>
  <si>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</si>
  <si>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</si>
  <si>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</si>
  <si>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</si>
  <si>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</si>
  <si>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</si>
  <si>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</si>
  <si>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</si>
  <si>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</si>
  <si>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</si>
  <si>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</si>
  <si>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</si>
  <si>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</si>
  <si>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</si>
  <si>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</si>
  <si>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</si>
  <si>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</si>
  <si>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</si>
  <si>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</si>
  <si>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</si>
  <si>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</si>
  <si>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</si>
  <si>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</si>
  <si>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</si>
  <si>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</si>
  <si>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</si>
  <si>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</si>
  <si>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</si>
  <si>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</si>
  <si>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</si>
  <si>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</si>
  <si>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</si>
  <si>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</si>
  <si>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</si>
  <si>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</si>
  <si>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</si>
  <si>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</si>
  <si>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</si>
  <si>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</si>
  <si>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</si>
  <si>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</si>
  <si>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</si>
  <si>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</si>
  <si>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</si>
  <si>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</si>
  <si>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</si>
  <si>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</si>
  <si>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</si>
  <si>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</si>
  <si>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</si>
  <si>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</si>
  <si>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</si>
  <si>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</si>
  <si>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</si>
  <si>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</si>
  <si>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</si>
  <si>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</si>
  <si>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</si>
  <si>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</si>
  <si>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</si>
  <si>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</si>
  <si>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</si>
  <si>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</si>
  <si>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</si>
  <si>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</si>
  <si>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</si>
  <si>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</si>
  <si>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</si>
  <si>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</si>
  <si>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</si>
  <si>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</si>
  <si>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</si>
  <si>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</si>
  <si>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</si>
  <si>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</si>
  <si>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</si>
  <si>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</si>
  <si>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</si>
  <si>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</si>
  <si>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</si>
  <si>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</si>
  <si>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</si>
  <si>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</si>
  <si>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</si>
  <si>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</si>
  <si>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</si>
  <si>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</si>
  <si>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</si>
  <si>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</si>
  <si>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</si>
  <si>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</si>
  <si>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</si>
  <si>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</si>
  <si>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</si>
  <si>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</si>
  <si>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</si>
  <si>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</si>
  <si>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</si>
  <si>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</si>
  <si>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</si>
  <si>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</si>
  <si>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</si>
  <si>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</si>
  <si>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</si>
  <si>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</si>
  <si>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</si>
  <si>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</si>
  <si>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</si>
  <si>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</si>
  <si>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</si>
  <si>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</si>
  <si>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</si>
  <si>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</si>
  <si>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</si>
  <si>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</si>
  <si>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</si>
  <si>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</si>
  <si>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</si>
  <si>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</si>
  <si>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</si>
  <si>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</si>
  <si>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</si>
  <si>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</si>
  <si>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</si>
  <si>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</si>
  <si>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</si>
  <si>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</si>
  <si>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</si>
  <si>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</si>
  <si>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</si>
  <si>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</si>
  <si>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</si>
  <si>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</si>
  <si>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</si>
  <si>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</si>
  <si>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</si>
  <si>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</si>
  <si>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</si>
  <si>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</si>
  <si>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</si>
  <si>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</si>
  <si>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</si>
  <si>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</si>
  <si>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</si>
  <si>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</si>
  <si>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</si>
  <si>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</si>
  <si>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</si>
  <si>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</si>
  <si>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</si>
  <si>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</si>
  <si>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</si>
  <si>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</si>
  <si>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</si>
  <si>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</si>
  <si>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</si>
  <si>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</si>
  <si>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</si>
  <si>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</si>
  <si>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</si>
  <si>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</si>
  <si>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</si>
  <si>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</si>
  <si>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</si>
  <si>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</si>
  <si>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</si>
  <si>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</si>
  <si>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</si>
  <si>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</si>
  <si>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</si>
  <si>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</si>
  <si>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</si>
  <si>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</si>
  <si>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</si>
  <si>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</si>
  <si>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</si>
  <si>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</si>
  <si>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</si>
  <si>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</si>
  <si>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</si>
  <si>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</si>
  <si>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</si>
  <si>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</si>
  <si>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</si>
  <si>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</si>
  <si>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</si>
  <si>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</si>
  <si>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</si>
  <si>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</si>
  <si>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</si>
  <si>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</si>
  <si>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</si>
  <si>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</si>
  <si>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</si>
  <si>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</si>
  <si>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</si>
  <si>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</si>
  <si>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</si>
  <si>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</si>
  <si>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</si>
  <si>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</si>
  <si>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</si>
  <si>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</si>
  <si>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</si>
  <si>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</si>
  <si>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</si>
  <si>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</si>
  <si>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</si>
  <si>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</si>
  <si>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</si>
  <si>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</si>
  <si>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</si>
  <si>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</si>
  <si>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</si>
  <si>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</si>
  <si>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</si>
  <si>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</si>
  <si>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</si>
  <si>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</si>
  <si>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</si>
  <si>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</si>
  <si>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</si>
  <si>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</si>
  <si>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</si>
  <si>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</si>
  <si>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</si>
  <si>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</si>
  <si>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</si>
  <si>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</si>
  <si>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</si>
  <si>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</si>
  <si>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</si>
  <si>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</si>
  <si>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</si>
  <si>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</si>
  <si>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</si>
  <si>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</si>
  <si>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</si>
  <si>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</si>
  <si>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</si>
  <si>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</si>
  <si>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</si>
  <si>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</si>
  <si>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</si>
  <si>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</si>
  <si>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</si>
  <si>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</si>
  <si>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</si>
  <si>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</si>
  <si>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</si>
  <si>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</si>
  <si>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</si>
  <si>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</si>
  <si>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</si>
  <si>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</si>
  <si>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</si>
  <si>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</si>
  <si>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</si>
  <si>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</si>
  <si>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</si>
  <si>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</si>
  <si>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</si>
  <si>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</si>
  <si>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</si>
  <si>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</si>
  <si>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</si>
  <si>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</si>
  <si>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</si>
  <si>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</si>
  <si>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</si>
  <si>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</si>
  <si>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</si>
  <si>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</si>
  <si>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</si>
  <si>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</si>
  <si>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</si>
  <si>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</si>
  <si>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</si>
  <si>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</si>
  <si>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</si>
  <si>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</si>
  <si>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</si>
  <si>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</si>
  <si>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</si>
  <si>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</si>
  <si>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</si>
  <si>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</si>
  <si>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</si>
  <si>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</si>
  <si>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</si>
  <si>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</si>
  <si>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</si>
  <si>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</si>
  <si>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</si>
  <si>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</si>
  <si>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</si>
  <si>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</si>
  <si>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</si>
  <si>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</si>
  <si>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</si>
  <si>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</si>
  <si>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</si>
  <si>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</si>
  <si>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</si>
  <si>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</si>
  <si>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</si>
  <si>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</si>
  <si>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</si>
  <si>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</si>
  <si>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</si>
  <si>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</si>
  <si>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</si>
  <si>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</si>
  <si>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</si>
  <si>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</si>
  <si>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</si>
  <si>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</si>
  <si>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</si>
  <si>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</si>
  <si>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</si>
  <si>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</si>
  <si>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</si>
  <si>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</si>
  <si>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</si>
  <si>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</si>
  <si>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</si>
  <si>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</si>
  <si>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</si>
  <si>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</si>
  <si>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</si>
  <si>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</si>
  <si>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</si>
  <si>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</si>
  <si>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</si>
  <si>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</si>
  <si>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</si>
  <si>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</si>
  <si>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</si>
  <si>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</si>
  <si>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</si>
  <si>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</si>
  <si>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</si>
  <si>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</si>
  <si>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</si>
  <si>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</si>
  <si>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</si>
  <si>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</si>
  <si>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</si>
  <si>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</si>
  <si>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</si>
  <si>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</si>
  <si>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</si>
  <si>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</si>
  <si>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</si>
  <si>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</si>
  <si>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</si>
  <si>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</si>
  <si>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</si>
  <si>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</si>
  <si>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</si>
  <si>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</si>
  <si>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</si>
  <si>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</si>
  <si>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</si>
  <si>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</si>
  <si>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</si>
  <si>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</si>
  <si>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</si>
  <si>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</si>
  <si>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</si>
  <si>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</si>
  <si>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</si>
  <si>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</si>
  <si>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</si>
  <si>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</si>
  <si>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</si>
  <si>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</si>
  <si>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</si>
  <si>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</si>
  <si>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</si>
  <si>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</si>
  <si>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</si>
  <si>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</si>
  <si>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</si>
  <si>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</si>
  <si>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</si>
  <si>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</si>
  <si>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</si>
  <si>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</si>
  <si>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</si>
  <si>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</si>
  <si>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</si>
  <si>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</si>
  <si>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</si>
  <si>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</si>
  <si>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</si>
  <si>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</si>
  <si>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</si>
  <si>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</si>
  <si>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</si>
  <si>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</si>
  <si>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</si>
  <si>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</si>
  <si>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</si>
  <si>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</si>
  <si>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</si>
  <si>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</si>
  <si>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</si>
  <si>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</si>
  <si>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</si>
  <si>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</si>
  <si>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</si>
  <si>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</si>
  <si>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</si>
  <si>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</si>
  <si>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</si>
  <si>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</si>
  <si>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</si>
  <si>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</si>
  <si>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</si>
  <si>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</si>
  <si>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</si>
  <si>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</si>
  <si>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</si>
  <si>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</si>
  <si>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</si>
  <si>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</si>
  <si>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</si>
  <si>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</si>
  <si>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</si>
  <si>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</si>
  <si>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</si>
  <si>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</si>
  <si>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</si>
  <si>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</si>
  <si>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</si>
  <si>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</si>
  <si>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</si>
  <si>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</si>
  <si>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</si>
  <si>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</si>
  <si>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</si>
  <si>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</si>
  <si>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</si>
  <si>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</si>
  <si>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</si>
  <si>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</si>
  <si>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</si>
  <si>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</si>
  <si>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</si>
  <si>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</si>
  <si>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</si>
  <si>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</si>
  <si>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</si>
  <si>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</si>
  <si>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</si>
  <si>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</si>
  <si>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</si>
  <si>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</si>
  <si>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</si>
  <si>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</si>
  <si>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</si>
  <si>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</si>
  <si>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</si>
  <si>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</si>
  <si>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</si>
  <si>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</si>
  <si>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</si>
  <si>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</si>
  <si>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</si>
  <si>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</si>
  <si>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</si>
  <si>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</si>
  <si>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</si>
  <si>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</si>
  <si>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</si>
  <si>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</si>
  <si>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</si>
  <si>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</si>
  <si>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</si>
  <si>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</si>
  <si>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</si>
  <si>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</si>
  <si>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</si>
  <si>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</si>
  <si>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</si>
  <si>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</si>
  <si>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</si>
  <si>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</si>
  <si>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</si>
  <si>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</si>
  <si>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</si>
  <si>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</si>
  <si>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</si>
  <si>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</si>
  <si>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</si>
  <si>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</si>
  <si>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</si>
  <si>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</si>
  <si>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</si>
  <si>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</si>
  <si>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</si>
  <si>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</si>
  <si>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</si>
  <si>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</si>
  <si>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</si>
  <si>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</si>
  <si>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</si>
  <si>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</si>
  <si>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</si>
  <si>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</si>
  <si>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</si>
  <si>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</si>
  <si>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</si>
  <si>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</si>
  <si>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</si>
  <si>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</si>
  <si>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</si>
  <si>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</si>
  <si>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</si>
  <si>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</si>
  <si>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</si>
  <si>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</si>
  <si>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</si>
  <si>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</si>
  <si>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</si>
  <si>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</si>
  <si>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</si>
  <si>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</si>
  <si>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</si>
  <si>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</si>
  <si>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</si>
  <si>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</si>
  <si>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</si>
  <si>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</si>
  <si>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</si>
  <si>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</si>
  <si>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</si>
  <si>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</si>
  <si>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</si>
  <si>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</si>
  <si>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</si>
  <si>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</si>
  <si>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</si>
  <si>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</si>
  <si>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</si>
  <si>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</si>
  <si>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</si>
  <si>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</si>
  <si>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</si>
  <si>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</si>
  <si>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</si>
  <si>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</si>
  <si>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</si>
  <si>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</si>
  <si>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</si>
  <si>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</si>
  <si>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</si>
  <si>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</si>
  <si>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</si>
  <si>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</si>
  <si>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</si>
  <si>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</si>
  <si>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</si>
  <si>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</si>
  <si>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</si>
  <si>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</si>
  <si>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</si>
  <si>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</si>
  <si>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</si>
  <si>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</si>
  <si>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</si>
  <si>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</si>
  <si>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</si>
  <si>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</si>
  <si>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</si>
  <si>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</si>
  <si>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</si>
  <si>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</si>
  <si>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</si>
  <si>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</si>
  <si>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</si>
  <si>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</si>
  <si>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</si>
  <si>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</si>
  <si>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</si>
  <si>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</si>
  <si>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</si>
  <si>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</si>
  <si>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</si>
  <si>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</si>
  <si>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</si>
  <si>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</si>
  <si>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</si>
  <si>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</si>
  <si>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</si>
  <si>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</si>
  <si>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</si>
  <si>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</si>
  <si>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</si>
  <si>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</si>
  <si>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</si>
  <si>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</si>
  <si>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</si>
  <si>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</si>
  <si>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</si>
  <si>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</si>
  <si>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</si>
  <si>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</si>
  <si>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</si>
  <si>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</si>
  <si>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</si>
  <si>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</si>
  <si>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</si>
  <si>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</si>
  <si>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</si>
  <si>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</si>
  <si>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</si>
  <si>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</si>
  <si>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</si>
  <si>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</si>
  <si>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</si>
  <si>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</si>
  <si>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</si>
  <si>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</si>
  <si>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</si>
  <si>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</si>
  <si>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</si>
  <si>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</si>
  <si>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</si>
  <si>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</si>
  <si>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</si>
  <si>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</si>
  <si>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</si>
  <si>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</si>
  <si>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</si>
  <si>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</si>
  <si>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</si>
  <si>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</si>
  <si>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</si>
  <si>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</si>
  <si>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</si>
  <si>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</si>
  <si>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</si>
  <si>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</si>
  <si>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</si>
  <si>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</si>
  <si>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</si>
  <si>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</si>
  <si>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</si>
  <si>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</si>
  <si>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</si>
  <si>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</si>
  <si>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</si>
  <si>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</si>
  <si>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</si>
  <si>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</si>
  <si>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</si>
  <si>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</si>
  <si>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</si>
  <si>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</si>
  <si>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</si>
  <si>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</si>
  <si>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</si>
  <si>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</si>
  <si>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</si>
  <si>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</si>
  <si>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</si>
  <si>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</si>
  <si>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</si>
  <si>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</si>
  <si>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</si>
  <si>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</si>
  <si>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</si>
  <si>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</si>
  <si>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</si>
  <si>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</si>
  <si>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</si>
  <si>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</si>
  <si>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</si>
  <si>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</si>
  <si>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</si>
  <si>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</si>
  <si>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</si>
  <si>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</si>
  <si>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</si>
  <si>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</si>
  <si>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</si>
  <si>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</si>
  <si>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</si>
  <si>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</si>
  <si>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</si>
  <si>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</si>
  <si>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</si>
  <si>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</si>
  <si>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</si>
  <si>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</si>
  <si>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</si>
  <si>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</si>
  <si>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</si>
  <si>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</si>
  <si>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</si>
  <si>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</si>
  <si>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</si>
  <si>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</si>
  <si>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</si>
  <si>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</si>
  <si>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</si>
  <si>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</si>
  <si>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</si>
  <si>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</si>
  <si>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</si>
  <si>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</si>
  <si>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</si>
  <si>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</si>
  <si>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</si>
  <si>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</si>
  <si>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</si>
  <si>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</si>
  <si>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</si>
  <si>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</si>
  <si>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</si>
  <si>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</si>
  <si>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</si>
  <si>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</si>
  <si>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</si>
  <si>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</si>
  <si>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</si>
  <si>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</si>
  <si>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</si>
  <si>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</si>
  <si>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</si>
  <si>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</si>
  <si>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</si>
  <si>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</si>
  <si>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</si>
  <si>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</si>
  <si>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</si>
  <si>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</si>
  <si>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</si>
  <si>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</si>
  <si>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</si>
  <si>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</si>
  <si>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</si>
  <si>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</si>
  <si>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</si>
  <si>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</si>
  <si>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</si>
  <si>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</si>
  <si>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</si>
  <si>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</si>
  <si>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</si>
  <si>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</si>
  <si>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</si>
  <si>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</si>
  <si>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</si>
  <si>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</si>
  <si>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</si>
  <si>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</si>
  <si>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</si>
  <si>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</si>
  <si>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</si>
  <si>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</si>
  <si>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</si>
  <si>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</si>
  <si>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</si>
  <si>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</si>
  <si>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</si>
  <si>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</si>
  <si>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</si>
  <si>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</si>
  <si>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</si>
  <si>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</si>
  <si>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</si>
  <si>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</si>
  <si>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</si>
  <si>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</si>
  <si>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</si>
  <si>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</si>
  <si>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</si>
  <si>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</si>
  <si>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</si>
  <si>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</si>
  <si>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</si>
  <si>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</si>
  <si>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</si>
  <si>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</si>
  <si>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</si>
  <si>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</si>
  <si>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</si>
  <si>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</si>
  <si>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</si>
  <si>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</si>
  <si>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</si>
  <si>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</si>
  <si>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</si>
  <si>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</si>
  <si>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</si>
  <si>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</si>
  <si>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</si>
  <si>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</si>
  <si>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</si>
  <si>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</si>
  <si>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</si>
  <si>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</si>
  <si>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</si>
  <si>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</si>
  <si>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</si>
  <si>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</si>
  <si>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</si>
  <si>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</si>
  <si>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</si>
  <si>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</si>
  <si>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</si>
  <si>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</si>
  <si>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</si>
  <si>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</si>
  <si>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</si>
  <si>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</si>
  <si>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</si>
  <si>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</si>
  <si>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</si>
  <si>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</si>
  <si>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</si>
  <si>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</si>
  <si>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</si>
  <si>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</si>
  <si>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</si>
  <si>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</si>
  <si>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</si>
  <si>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</si>
  <si>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</si>
  <si>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</si>
  <si>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</si>
  <si>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</si>
  <si>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</si>
  <si>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</si>
  <si>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</si>
  <si>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</si>
  <si>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</si>
  <si>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</si>
  <si>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</si>
  <si>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</si>
  <si>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</si>
  <si>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</si>
  <si>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</si>
  <si>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</si>
  <si>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</si>
  <si>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</si>
  <si>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</si>
  <si>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</si>
  <si>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</si>
  <si>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</si>
  <si>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</si>
  <si>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</si>
  <si>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</si>
  <si>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</si>
  <si>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</si>
  <si>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</si>
  <si>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</si>
  <si>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</si>
  <si>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</si>
  <si>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</si>
  <si>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</si>
  <si>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</si>
  <si>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</si>
  <si>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</si>
  <si>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</si>
  <si>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</si>
  <si>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</si>
  <si>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</si>
  <si>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</si>
  <si>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</si>
  <si>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</si>
  <si>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</si>
  <si>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</si>
  <si>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</si>
  <si>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</si>
  <si>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</si>
  <si>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</si>
  <si>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</si>
  <si>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</si>
  <si>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</si>
  <si>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</si>
  <si>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</si>
  <si>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</si>
  <si>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</si>
  <si>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</si>
  <si>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</si>
  <si>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</si>
  <si>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</si>
  <si>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</si>
  <si>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</si>
  <si>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</si>
  <si>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</si>
  <si>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</si>
  <si>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</si>
  <si>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</si>
  <si>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</si>
  <si>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</si>
  <si>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</si>
  <si>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</si>
  <si>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</si>
  <si>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</si>
  <si>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</si>
  <si>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</si>
  <si>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</si>
  <si>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</si>
  <si>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</si>
  <si>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</si>
  <si>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</si>
  <si>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</si>
  <si>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</si>
  <si>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</si>
  <si>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</si>
  <si>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</si>
  <si>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</si>
  <si>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</si>
  <si>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</si>
  <si>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</si>
  <si>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</si>
  <si>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</si>
  <si>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</si>
  <si>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</si>
  <si>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</si>
  <si>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</si>
  <si>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</si>
  <si>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</si>
  <si>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</si>
  <si>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</si>
  <si>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</si>
  <si>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</si>
  <si>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</si>
  <si>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</si>
  <si>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</si>
  <si>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</si>
  <si>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</si>
  <si>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</si>
  <si>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</si>
  <si>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</si>
  <si>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</si>
  <si>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</si>
  <si>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</si>
  <si>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</si>
  <si>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</si>
  <si>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</si>
  <si>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</si>
  <si>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</si>
  <si>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</si>
  <si>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</si>
  <si>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</si>
  <si>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</si>
  <si>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</si>
  <si>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</si>
  <si>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</si>
  <si>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</si>
  <si>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</si>
  <si>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</si>
  <si>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</si>
  <si>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</si>
  <si>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</si>
  <si>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</si>
  <si>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</si>
  <si>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</si>
  <si>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</si>
  <si>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</si>
  <si>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</si>
  <si>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</si>
  <si>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</si>
  <si>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</si>
  <si>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</si>
  <si>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</si>
  <si>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</si>
  <si>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</si>
  <si>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</si>
  <si>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</si>
  <si>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</si>
  <si>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</si>
  <si>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</si>
  <si>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</si>
  <si>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</si>
  <si>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</si>
  <si>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</si>
  <si>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</si>
  <si>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</si>
  <si>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</si>
  <si>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</si>
  <si>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</si>
  <si>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</si>
  <si>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</si>
  <si>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</si>
  <si>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</si>
  <si>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</si>
  <si>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</si>
  <si>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</si>
  <si>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</si>
  <si>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</si>
  <si>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</si>
  <si>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</si>
  <si>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</si>
  <si>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</si>
  <si>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</si>
  <si>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</si>
  <si>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</si>
  <si>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</si>
  <si>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</si>
  <si>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</si>
  <si>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</si>
  <si>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</si>
  <si>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</si>
  <si>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</si>
  <si>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</si>
  <si>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</si>
  <si>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</si>
  <si>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</si>
  <si>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</si>
  <si>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</si>
  <si>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</si>
  <si>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</si>
  <si>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</si>
  <si>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</si>
  <si>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</si>
  <si>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</si>
  <si>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</si>
  <si>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</si>
  <si>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</si>
  <si>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</si>
  <si>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</si>
  <si>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</si>
  <si>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</si>
  <si>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</si>
  <si>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</si>
  <si>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</si>
  <si>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</si>
  <si>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</si>
  <si>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</si>
  <si>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</si>
  <si>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</si>
  <si>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</si>
  <si>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</si>
  <si>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</si>
  <si>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</si>
  <si>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</si>
  <si>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</si>
  <si>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</si>
  <si>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</si>
  <si>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</si>
  <si>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</si>
  <si>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</si>
  <si>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</si>
  <si>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</si>
  <si>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</si>
  <si>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</si>
  <si>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</si>
  <si>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</si>
  <si>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</si>
  <si>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</si>
  <si>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</si>
  <si>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</si>
  <si>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</si>
  <si>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</si>
  <si>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</si>
  <si>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</si>
  <si>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</si>
  <si>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</si>
  <si>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</si>
  <si>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</si>
  <si>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</si>
  <si>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</si>
  <si>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</si>
  <si>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</si>
  <si>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</si>
  <si>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</si>
  <si>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</si>
  <si>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</si>
  <si>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</si>
  <si>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</si>
  <si>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</si>
  <si>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</si>
  <si>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</si>
  <si>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</si>
  <si>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</si>
  <si>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</si>
  <si>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</si>
  <si>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</si>
  <si>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</si>
  <si>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</si>
  <si>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</si>
  <si>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</si>
  <si>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</si>
  <si>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</si>
  <si>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</si>
  <si>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</si>
  <si>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</si>
  <si>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</si>
  <si>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</si>
  <si>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</si>
  <si>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</si>
  <si>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</si>
  <si>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</si>
  <si>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</si>
  <si>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</si>
  <si>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</si>
  <si>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</si>
  <si>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</si>
  <si>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</si>
  <si>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</si>
  <si>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</si>
  <si>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</si>
  <si>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</si>
  <si>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</si>
  <si>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</si>
  <si>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</si>
  <si>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</si>
  <si>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</si>
  <si>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</si>
  <si>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</si>
  <si>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</si>
  <si>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</si>
  <si>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</si>
  <si>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</si>
  <si>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</si>
  <si>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</si>
  <si>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</si>
  <si>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</si>
  <si>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</si>
  <si>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</si>
  <si>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</si>
  <si>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</si>
  <si>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</si>
  <si>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</si>
  <si>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</si>
  <si>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</si>
  <si>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</si>
  <si>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</si>
  <si>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</si>
  <si>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</si>
  <si>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</si>
  <si>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</si>
  <si>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</si>
  <si>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</si>
  <si>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</si>
  <si>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</si>
  <si>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</si>
  <si>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</si>
  <si>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</si>
  <si>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</si>
  <si>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</si>
  <si>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</si>
  <si>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</si>
  <si>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</si>
  <si>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</si>
  <si>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</si>
  <si>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</si>
  <si>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</si>
  <si>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</si>
  <si>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</si>
  <si>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</si>
  <si>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</si>
  <si>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</si>
  <si>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</si>
  <si>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</si>
  <si>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</si>
  <si>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</si>
  <si>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</si>
  <si>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</si>
  <si>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</si>
  <si>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</si>
  <si>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</si>
  <si>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</si>
  <si>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</si>
  <si>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</si>
  <si>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</si>
  <si>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</si>
  <si>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</si>
  <si>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</si>
  <si>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</si>
  <si>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</si>
  <si>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</si>
  <si>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</si>
  <si>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</si>
  <si>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</si>
  <si>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</si>
  <si>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</si>
  <si>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</si>
  <si>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</si>
  <si>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</si>
  <si>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</si>
  <si>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</si>
  <si>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</si>
  <si>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</si>
  <si>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</si>
  <si>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</si>
  <si>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</si>
  <si>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</si>
  <si>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</si>
  <si>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</si>
  <si>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</si>
  <si>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</si>
  <si>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</si>
  <si>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</si>
  <si>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</si>
  <si>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</si>
  <si>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</si>
  <si>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</si>
  <si>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</si>
  <si>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</si>
  <si>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</si>
  <si>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</si>
  <si>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</si>
  <si>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</si>
  <si>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</si>
  <si>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</si>
  <si>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</si>
  <si>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</si>
  <si>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</si>
  <si>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</si>
  <si>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</si>
  <si>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</si>
  <si>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</si>
  <si>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</si>
  <si>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</si>
  <si>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</si>
  <si>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</si>
  <si>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</si>
  <si>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</si>
  <si>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</si>
  <si>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</si>
  <si>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</si>
  <si>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</si>
  <si>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</si>
  <si>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</si>
  <si>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</si>
  <si>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</si>
  <si>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</si>
  <si>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</si>
  <si>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</si>
  <si>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</si>
  <si>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</si>
  <si>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</si>
  <si>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</si>
  <si>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</si>
  <si>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</si>
  <si>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</si>
  <si>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</si>
  <si>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</si>
  <si>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</si>
  <si>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</si>
  <si>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</si>
  <si>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</si>
  <si>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</si>
  <si>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</si>
  <si>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</si>
  <si>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</si>
  <si>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</si>
  <si>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</si>
  <si>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</si>
  <si>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</si>
  <si>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</si>
  <si>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</si>
  <si>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</si>
  <si>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</si>
  <si>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</si>
  <si>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</si>
  <si>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</si>
  <si>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</si>
  <si>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</si>
  <si>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</si>
  <si>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</si>
  <si>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</si>
  <si>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</si>
  <si>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</si>
  <si>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</si>
  <si>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</si>
  <si>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</si>
  <si>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</si>
  <si>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</si>
  <si>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</si>
  <si>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</si>
  <si>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</si>
  <si>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</si>
  <si>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</si>
  <si>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</si>
  <si>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</si>
  <si>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</si>
  <si>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</si>
  <si>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</si>
  <si>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</si>
  <si>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</si>
  <si>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</si>
  <si>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</si>
  <si>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</si>
  <si>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</si>
  <si>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</si>
  <si>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</si>
  <si>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</si>
  <si>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</si>
  <si>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</si>
  <si>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</si>
  <si>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</si>
  <si>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</si>
  <si>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</si>
  <si>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</si>
  <si>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</si>
  <si>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</si>
  <si>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</si>
  <si>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</si>
  <si>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</si>
  <si>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</si>
  <si>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</si>
  <si>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</si>
  <si>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</si>
  <si>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</si>
  <si>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</si>
  <si>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</si>
  <si>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</si>
  <si>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</si>
  <si>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</si>
  <si>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</si>
  <si>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</si>
  <si>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</si>
  <si>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</si>
  <si>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</si>
  <si>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</si>
  <si>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</si>
  <si>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</si>
  <si>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</si>
  <si>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</si>
  <si>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</si>
  <si>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</si>
  <si>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</si>
  <si>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</si>
  <si>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</si>
  <si>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</si>
  <si>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</si>
  <si>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</si>
  <si>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</si>
  <si>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</si>
  <si>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</si>
  <si>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</si>
  <si>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</si>
  <si>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</si>
  <si>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</si>
  <si>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</si>
  <si>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</si>
  <si>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</si>
  <si>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</si>
  <si>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</si>
  <si>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</si>
  <si>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</si>
  <si>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</si>
  <si>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</si>
  <si>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</si>
  <si>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</si>
  <si>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</si>
  <si>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</si>
  <si>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</si>
  <si>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</si>
  <si>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</si>
  <si>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</si>
  <si>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</si>
  <si>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</si>
  <si>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</si>
  <si>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</si>
  <si>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</si>
  <si>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</si>
  <si>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</si>
  <si>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</si>
  <si>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</si>
  <si>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</si>
  <si>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</si>
  <si>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</si>
  <si>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</si>
  <si>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</si>
  <si>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</si>
  <si>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</si>
  <si>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</si>
  <si>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</si>
  <si>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</si>
  <si>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</si>
  <si>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</si>
  <si>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</si>
  <si>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</si>
  <si>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</si>
  <si>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</si>
  <si>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</si>
  <si>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</si>
  <si>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</si>
  <si>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</si>
  <si>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</si>
  <si>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</si>
  <si>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</si>
  <si>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</si>
  <si>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</si>
  <si>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</si>
  <si>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</si>
  <si>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</si>
  <si>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</si>
  <si>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</si>
  <si>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</si>
  <si>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</si>
  <si>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</si>
  <si>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</si>
  <si>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</si>
  <si>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</si>
  <si>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</si>
  <si>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</si>
  <si>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</si>
  <si>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</si>
  <si>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</si>
  <si>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</si>
  <si>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</si>
  <si>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</si>
  <si>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</si>
  <si>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</si>
  <si>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</si>
  <si>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</si>
  <si>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</si>
  <si>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</si>
  <si>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</si>
  <si>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</si>
  <si>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</si>
  <si>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</si>
  <si>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</si>
  <si>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</si>
  <si>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</si>
  <si>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</si>
  <si>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</si>
  <si>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</si>
  <si>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</si>
  <si>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</si>
  <si>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</si>
  <si>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</si>
  <si>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</si>
  <si>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</si>
  <si>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</si>
  <si>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</si>
  <si>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</si>
  <si>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</si>
  <si>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</si>
  <si>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</si>
  <si>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</si>
  <si>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</si>
  <si>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</si>
  <si>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</si>
  <si>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</si>
  <si>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</si>
  <si>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</si>
  <si>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</si>
  <si>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</si>
  <si>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</si>
  <si>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</si>
  <si>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</si>
  <si>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</si>
  <si>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</si>
  <si>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</si>
  <si>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</si>
  <si>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</si>
  <si>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</si>
  <si>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</si>
  <si>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</si>
  <si>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</si>
  <si>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</si>
  <si>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</si>
  <si>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</si>
  <si>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</si>
  <si>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</si>
  <si>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</si>
  <si>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</si>
  <si>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</si>
  <si>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</si>
  <si>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</si>
  <si>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</si>
  <si>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</si>
  <si>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</si>
  <si>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</si>
  <si>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</si>
  <si>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</si>
  <si>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</si>
  <si>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</si>
  <si>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</si>
  <si>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</si>
  <si>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</si>
  <si>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</si>
  <si>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</si>
  <si>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</si>
  <si>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</si>
  <si>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</si>
  <si>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</si>
  <si>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</si>
  <si>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</si>
  <si>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</si>
  <si>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</si>
  <si>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</si>
  <si>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</si>
  <si>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</si>
  <si>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</si>
  <si>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</si>
  <si>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</si>
  <si>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</si>
  <si>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</si>
  <si>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</si>
  <si>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</si>
  <si>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</si>
  <si>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</si>
  <si>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</si>
  <si>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</si>
  <si>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</si>
  <si>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</si>
  <si>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</si>
  <si>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</si>
  <si>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</si>
  <si>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</si>
  <si>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</si>
  <si>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</si>
  <si>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</si>
  <si>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</si>
  <si>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</si>
  <si>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</si>
  <si>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</si>
  <si>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</si>
  <si>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</si>
  <si>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</si>
  <si>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</si>
  <si>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</si>
  <si>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</si>
  <si>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</si>
  <si>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</si>
  <si>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</si>
  <si>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</si>
  <si>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</si>
  <si>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</si>
  <si>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</si>
  <si>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</si>
  <si>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</si>
  <si>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</si>
  <si>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</si>
  <si>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</si>
  <si>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</si>
  <si>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</si>
  <si>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</si>
  <si>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</si>
  <si>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</si>
  <si>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</si>
  <si>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</si>
  <si>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</si>
  <si>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</si>
  <si>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</si>
  <si>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</si>
  <si>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</si>
  <si>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</si>
  <si>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</si>
  <si>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</si>
  <si>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</si>
  <si>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</si>
  <si>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</si>
  <si>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</si>
  <si>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</si>
  <si>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</si>
  <si>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</si>
  <si>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</si>
  <si>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</si>
  <si>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</si>
  <si>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</si>
  <si>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</si>
  <si>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</si>
  <si>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</si>
  <si>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</si>
  <si>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</si>
  <si>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</si>
  <si>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</si>
  <si>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</si>
  <si>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</si>
  <si>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</si>
  <si>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</si>
  <si>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</si>
  <si>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</si>
  <si>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</si>
  <si>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</si>
  <si>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</si>
  <si>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</si>
  <si>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</si>
  <si>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</si>
  <si>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</si>
  <si>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</si>
  <si>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</si>
  <si>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</si>
  <si>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</si>
  <si>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</si>
  <si>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</si>
  <si>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</si>
  <si>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</si>
  <si>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</si>
  <si>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</si>
  <si>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</si>
  <si>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</si>
  <si>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</si>
  <si>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</si>
  <si>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</si>
  <si>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</si>
  <si>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</si>
  <si>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</si>
  <si>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</si>
  <si>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</si>
  <si>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</si>
  <si>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</si>
  <si>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</si>
  <si>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</si>
  <si>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</si>
  <si>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</si>
  <si>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</si>
  <si>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</si>
  <si>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</si>
  <si>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</si>
  <si>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</si>
  <si>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</si>
  <si>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</si>
  <si>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</si>
  <si>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</si>
  <si>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</si>
  <si>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</si>
  <si>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</si>
  <si>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</si>
  <si>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</si>
  <si>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</si>
  <si>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</si>
  <si>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</si>
  <si>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</si>
  <si>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</si>
  <si>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</si>
  <si>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</si>
  <si>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</si>
  <si>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</si>
  <si>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</si>
  <si>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</si>
  <si>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</si>
  <si>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</si>
  <si>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</si>
  <si>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</si>
  <si>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</si>
  <si>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</si>
  <si>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</si>
  <si>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</si>
  <si>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</si>
  <si>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</si>
  <si>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</si>
  <si>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</si>
  <si>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</si>
  <si>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</si>
  <si>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</si>
  <si>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</si>
  <si>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</si>
  <si>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</si>
  <si>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</si>
  <si>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</si>
  <si>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</si>
  <si>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</si>
  <si>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</si>
  <si>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</si>
  <si>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</si>
  <si>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</si>
  <si>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</si>
  <si>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</si>
  <si>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</si>
  <si>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</si>
  <si>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</si>
  <si>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</si>
  <si>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</si>
  <si>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</si>
  <si>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</si>
  <si>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</si>
  <si>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</si>
  <si>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</si>
  <si>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</si>
  <si>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</si>
  <si>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</si>
  <si>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</si>
  <si>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</si>
  <si>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</si>
  <si>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</si>
  <si>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</si>
  <si>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</si>
  <si>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</si>
  <si>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</si>
  <si>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</si>
  <si>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</si>
  <si>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</si>
  <si>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</si>
  <si>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</si>
  <si>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</si>
  <si>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</si>
  <si>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</si>
  <si>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</si>
  <si>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</si>
  <si>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</si>
  <si>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</si>
  <si>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</si>
  <si>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</si>
  <si>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</si>
  <si>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</si>
  <si>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</si>
  <si>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</si>
  <si>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</si>
  <si>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</si>
  <si>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</si>
  <si>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</si>
  <si>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</si>
  <si>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</si>
  <si>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</si>
  <si>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</si>
  <si>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</si>
  <si>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</si>
  <si>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</si>
  <si>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</si>
  <si>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</si>
  <si>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</si>
  <si>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</si>
  <si>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</si>
  <si>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</si>
  <si>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</si>
  <si>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</si>
  <si>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</si>
  <si>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</si>
  <si>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</si>
  <si>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</si>
  <si>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</si>
  <si>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</si>
  <si>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</si>
  <si>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</si>
  <si>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</si>
  <si>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</si>
  <si>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</si>
  <si>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</si>
  <si>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</si>
  <si>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</si>
  <si>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</si>
  <si>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</si>
  <si>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</si>
  <si>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</si>
  <si>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</si>
  <si>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</si>
  <si>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</si>
  <si>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</si>
  <si>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</si>
  <si>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</si>
  <si>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</si>
  <si>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</si>
  <si>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</si>
  <si>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</si>
  <si>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</si>
  <si>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</si>
  <si>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</si>
  <si>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</si>
  <si>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</si>
  <si>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</si>
  <si>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</si>
  <si>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</si>
  <si>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</si>
  <si>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</si>
  <si>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</si>
  <si>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</si>
  <si>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</si>
  <si>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</si>
  <si>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</si>
  <si>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</si>
  <si>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</si>
  <si>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</si>
  <si>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</si>
  <si>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</si>
  <si>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</si>
  <si>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</si>
  <si>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</si>
  <si>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</si>
  <si>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</si>
  <si>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</si>
  <si>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</si>
  <si>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</si>
  <si>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</si>
  <si>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</si>
  <si>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</si>
  <si>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</si>
  <si>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</si>
  <si>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</si>
  <si>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</si>
  <si>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</si>
  <si>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</si>
  <si>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</si>
  <si>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</si>
  <si>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</si>
  <si>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</si>
  <si>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</si>
  <si>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</si>
  <si>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</si>
  <si>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</si>
  <si>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</si>
  <si>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</si>
  <si>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</si>
  <si>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</si>
  <si>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</si>
  <si>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</si>
  <si>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</si>
  <si>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</si>
  <si>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</si>
  <si>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</si>
  <si>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</si>
  <si>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</si>
  <si>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</si>
  <si>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</si>
  <si>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</si>
  <si>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</si>
  <si>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</si>
  <si>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</si>
  <si>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</si>
  <si>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</si>
  <si>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</si>
  <si>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</si>
  <si>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</si>
  <si>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</si>
  <si>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</si>
  <si>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</si>
  <si>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</si>
  <si>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</si>
  <si>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</si>
  <si>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</si>
  <si>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</si>
  <si>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</si>
  <si>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</si>
  <si>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</si>
  <si>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</si>
  <si>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</si>
  <si>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</si>
  <si>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</si>
  <si>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</si>
  <si>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</si>
  <si>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</si>
  <si>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</si>
  <si>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</si>
  <si>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</si>
  <si>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</si>
  <si>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</si>
  <si>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</si>
  <si>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</si>
  <si>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</si>
  <si>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</si>
  <si>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</si>
  <si>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</si>
  <si>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</si>
  <si>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</si>
  <si>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</si>
  <si>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</si>
  <si>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</si>
  <si>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</si>
  <si>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</si>
  <si>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</si>
  <si>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</si>
  <si>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</si>
  <si>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</si>
  <si>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</si>
  <si>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</si>
  <si>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</si>
  <si>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</si>
  <si>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</si>
  <si>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</si>
  <si>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</si>
  <si>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</si>
  <si>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</si>
  <si>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</si>
  <si>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</si>
  <si>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</si>
  <si>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</si>
  <si>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</si>
  <si>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</si>
  <si>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</si>
  <si>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</si>
  <si>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</si>
  <si>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</si>
  <si>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</si>
  <si>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</si>
  <si>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</si>
  <si>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</si>
  <si>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</si>
  <si>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</si>
  <si>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</si>
  <si>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</si>
  <si>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</si>
  <si>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</si>
  <si>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</si>
  <si>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</si>
  <si>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</si>
  <si>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</si>
  <si>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</si>
  <si>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</si>
  <si>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</si>
  <si>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</si>
  <si>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</si>
  <si>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</si>
  <si>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</si>
  <si>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</si>
  <si>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</si>
  <si>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</si>
  <si>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</si>
  <si>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</si>
  <si>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</si>
  <si>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</si>
  <si>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</si>
  <si>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</si>
  <si>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</si>
  <si>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</si>
  <si>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</si>
  <si>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</si>
  <si>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</si>
  <si>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</si>
  <si>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</si>
  <si>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</si>
  <si>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</si>
  <si>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</si>
  <si>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</si>
  <si>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</si>
  <si>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</si>
  <si>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</si>
  <si>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</si>
  <si>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</si>
  <si>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</si>
  <si>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</si>
  <si>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</si>
  <si>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</si>
  <si>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</si>
  <si>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</si>
  <si>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</si>
  <si>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</si>
  <si>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</si>
  <si>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</si>
  <si>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</si>
  <si>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</si>
  <si>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</si>
  <si>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</si>
  <si>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</si>
  <si>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</si>
  <si>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</si>
  <si>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</si>
  <si>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</si>
  <si>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</si>
  <si>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</si>
  <si>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</si>
  <si>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</si>
  <si>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</si>
  <si>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</si>
  <si>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</si>
  <si>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</si>
  <si>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</si>
  <si>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</si>
  <si>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</si>
  <si>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</si>
  <si>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</si>
  <si>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</si>
  <si>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</si>
  <si>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</si>
  <si>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</si>
  <si>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</si>
  <si>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</si>
  <si>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</si>
  <si>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</si>
  <si>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</si>
  <si>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</si>
  <si>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</si>
  <si>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</si>
  <si>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</si>
  <si>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</si>
  <si>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</si>
  <si>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</si>
  <si>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</si>
  <si>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</si>
  <si>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</si>
  <si>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</si>
  <si>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</si>
  <si>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</si>
  <si>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</si>
  <si>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</si>
  <si>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</si>
  <si>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</si>
  <si>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</si>
  <si>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</si>
  <si>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</si>
  <si>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</si>
  <si>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</si>
  <si>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</si>
  <si>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</si>
  <si>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</si>
  <si>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</si>
  <si>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</si>
  <si>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</si>
  <si>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</si>
  <si>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</si>
  <si>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</si>
  <si>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</si>
  <si>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</si>
  <si>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</si>
  <si>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</si>
  <si>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</si>
  <si>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</si>
  <si>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</si>
  <si>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</si>
  <si>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</si>
  <si>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</si>
  <si>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</si>
  <si>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</si>
  <si>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</si>
  <si>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</si>
  <si>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</si>
  <si>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</si>
  <si>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</si>
  <si>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</si>
  <si>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</si>
  <si>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</si>
  <si>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</si>
  <si>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</si>
  <si>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</si>
  <si>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</si>
  <si>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</si>
  <si>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</si>
  <si>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</si>
  <si>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</si>
  <si>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</si>
  <si>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</si>
  <si>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</si>
  <si>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</si>
  <si>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</si>
  <si>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</si>
  <si>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</si>
  <si>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</si>
  <si>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</si>
  <si>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</si>
  <si>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</si>
  <si>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</si>
  <si>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</si>
  <si>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</si>
  <si>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</si>
  <si>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</si>
  <si>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</si>
  <si>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</si>
  <si>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</si>
  <si>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</si>
  <si>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</si>
  <si>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</si>
  <si>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</si>
  <si>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</si>
  <si>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</si>
  <si>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</si>
  <si>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</si>
  <si>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</si>
  <si>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</si>
  <si>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</si>
  <si>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</si>
  <si>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</si>
  <si>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</si>
  <si>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</si>
  <si>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</si>
  <si>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</si>
  <si>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</si>
  <si>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</si>
  <si>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</si>
  <si>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</si>
  <si>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</si>
  <si>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</si>
  <si>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</si>
  <si>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</si>
  <si>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</si>
  <si>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</si>
  <si>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</si>
  <si>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</si>
  <si>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</si>
  <si>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</si>
  <si>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</si>
  <si>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</si>
  <si>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</si>
  <si>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</si>
  <si>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</si>
  <si>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</si>
  <si>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</si>
  <si>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</si>
  <si>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</si>
  <si>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</si>
  <si>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</si>
  <si>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</si>
  <si>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</si>
  <si>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</si>
  <si>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</si>
  <si>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</si>
  <si>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</si>
  <si>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</si>
  <si>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</si>
  <si>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</si>
  <si>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</si>
  <si>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</si>
  <si>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</si>
  <si>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</si>
  <si>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</si>
  <si>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</si>
  <si>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</si>
  <si>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</si>
  <si>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</si>
  <si>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</si>
  <si>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</si>
  <si>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</si>
  <si>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</si>
  <si>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</si>
  <si>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</si>
  <si>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</si>
  <si>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</si>
  <si>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</si>
  <si>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</si>
  <si>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</si>
  <si>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</si>
  <si>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</si>
  <si>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</si>
  <si>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</si>
  <si>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</si>
  <si>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</si>
  <si>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</si>
  <si>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</si>
  <si>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</si>
  <si>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</si>
  <si>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</si>
  <si>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</si>
  <si>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</si>
  <si>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</si>
  <si>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</si>
  <si>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</si>
  <si>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</si>
  <si>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</si>
  <si>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</si>
  <si>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</si>
  <si>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</si>
  <si>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</si>
  <si>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</si>
  <si>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</si>
  <si>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</si>
  <si>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</si>
  <si>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</si>
  <si>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</si>
  <si>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</si>
  <si>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</si>
  <si>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</si>
  <si>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</si>
  <si>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</si>
  <si>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</si>
  <si>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</si>
  <si>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</si>
  <si>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</si>
  <si>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</si>
  <si>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</si>
  <si>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</si>
  <si>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</si>
  <si>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</si>
  <si>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</si>
  <si>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</si>
  <si>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</si>
  <si>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</si>
  <si>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</si>
  <si>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</si>
  <si>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</si>
  <si>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</si>
  <si>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</si>
  <si>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</si>
  <si>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</si>
  <si>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</si>
  <si>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</si>
  <si>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</si>
  <si>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</si>
  <si>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</si>
  <si>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</si>
  <si>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</si>
  <si>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</si>
  <si>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</si>
  <si>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</si>
  <si>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</si>
  <si>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</si>
  <si>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</si>
  <si>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</si>
  <si>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</si>
  <si>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</si>
  <si>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</si>
  <si>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</si>
  <si>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</si>
  <si>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</si>
  <si>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</si>
  <si>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</si>
  <si>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</si>
  <si>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</si>
  <si>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</si>
  <si>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</si>
  <si>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</si>
  <si>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</si>
  <si>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</si>
  <si>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</si>
  <si>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</si>
  <si>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</si>
  <si>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</si>
  <si>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</si>
  <si>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</si>
  <si>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</si>
  <si>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</si>
  <si>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</si>
  <si>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</si>
  <si>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</si>
  <si>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</si>
  <si>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</si>
  <si>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</si>
  <si>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</si>
  <si>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</si>
  <si>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</si>
  <si>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</si>
  <si>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</si>
  <si>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</si>
  <si>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</si>
  <si>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</si>
  <si>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</si>
  <si>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</si>
  <si>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</si>
  <si>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</si>
  <si>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</si>
  <si>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</si>
  <si>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</si>
  <si>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</si>
  <si>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</si>
  <si>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</si>
  <si>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</si>
  <si>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</si>
  <si>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</si>
  <si>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</si>
  <si>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</si>
  <si>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</si>
  <si>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</si>
  <si>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</si>
  <si>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</si>
  <si>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</si>
  <si>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</si>
  <si>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</si>
  <si>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</si>
  <si>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</si>
  <si>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</si>
  <si>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</si>
  <si>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</si>
  <si>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</si>
  <si>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</si>
  <si>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</si>
  <si>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</si>
  <si>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</si>
  <si>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</si>
  <si>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</si>
  <si>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</si>
  <si>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</si>
  <si>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</si>
  <si>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</si>
  <si>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</si>
  <si>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</si>
  <si>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</si>
  <si>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</si>
  <si>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</si>
  <si>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</si>
  <si>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</si>
  <si>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</si>
  <si>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</si>
  <si>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</si>
  <si>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</si>
  <si>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</si>
  <si>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</si>
  <si>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</si>
  <si>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</si>
  <si>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</si>
  <si>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</si>
  <si>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</si>
  <si>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</si>
  <si>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</si>
  <si>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</si>
  <si>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</si>
  <si>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</si>
  <si>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</si>
  <si>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</si>
  <si>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</si>
  <si>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</si>
  <si>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</si>
  <si>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</si>
  <si>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</si>
  <si>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</si>
  <si>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</si>
  <si>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</si>
  <si>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</si>
  <si>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</si>
  <si>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</si>
  <si>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</si>
  <si>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</si>
  <si>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</si>
  <si>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</si>
  <si>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</si>
  <si>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</si>
  <si>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</si>
  <si>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</si>
  <si>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</si>
  <si>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</si>
  <si>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</si>
  <si>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</si>
  <si>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</si>
  <si>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</si>
  <si>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</si>
  <si>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</si>
  <si>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</si>
  <si>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</si>
  <si>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</si>
  <si>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</si>
  <si>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</si>
  <si>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</si>
  <si>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</si>
  <si>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</si>
  <si>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</si>
  <si>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</si>
  <si>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</si>
  <si>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</si>
  <si>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</si>
  <si>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</si>
  <si>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</si>
  <si>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</si>
  <si>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</si>
  <si>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</si>
  <si>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</si>
  <si>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</si>
  <si>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</si>
  <si>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</si>
  <si>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</si>
  <si>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</si>
  <si>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</si>
  <si>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</si>
  <si>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</si>
  <si>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</si>
  <si>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</si>
  <si>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</si>
  <si>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</si>
  <si>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</si>
  <si>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</si>
  <si>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</si>
  <si>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</si>
  <si>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</si>
  <si>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</si>
  <si>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</si>
  <si>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</si>
  <si>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</si>
  <si>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</si>
  <si>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</si>
  <si>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</si>
  <si>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</si>
  <si>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</si>
  <si>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</si>
  <si>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</si>
  <si>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</si>
  <si>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</si>
  <si>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</si>
  <si>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</si>
  <si>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</si>
  <si>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</si>
  <si>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</si>
  <si>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</si>
  <si>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</si>
  <si>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</si>
  <si>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</si>
  <si>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</si>
  <si>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</si>
  <si>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</si>
  <si>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</si>
  <si>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</si>
  <si>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</si>
  <si>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</si>
  <si>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</si>
  <si>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</si>
  <si>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</si>
  <si>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</si>
  <si>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</si>
  <si>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</si>
  <si>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</si>
  <si>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</si>
  <si>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</si>
  <si>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</si>
  <si>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</si>
  <si>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</si>
  <si>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</si>
  <si>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</si>
  <si>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</si>
  <si>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</si>
  <si>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</si>
  <si>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</si>
  <si>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</si>
  <si>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</si>
  <si>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</si>
  <si>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</si>
  <si>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</si>
  <si>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</si>
  <si>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</si>
  <si>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</si>
  <si>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</si>
  <si>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</si>
  <si>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</si>
  <si>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</si>
  <si>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</si>
  <si>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</si>
  <si>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</si>
  <si>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</si>
  <si>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</si>
  <si>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</si>
  <si>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</si>
  <si>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</si>
  <si>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</si>
  <si>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</si>
  <si>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</si>
  <si>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</si>
  <si>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</si>
  <si>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</si>
  <si>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</si>
  <si>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</si>
  <si>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</si>
  <si>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</si>
  <si>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</si>
  <si>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</si>
  <si>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</si>
  <si>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</si>
  <si>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</si>
  <si>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</si>
  <si>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</si>
  <si>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</si>
  <si>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</si>
  <si>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</si>
  <si>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</si>
  <si>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</si>
  <si>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</si>
  <si>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</si>
  <si>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</si>
  <si>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</si>
  <si>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</si>
  <si>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</si>
  <si>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</si>
  <si>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</si>
  <si>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</si>
  <si>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</si>
  <si>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</si>
  <si>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</si>
  <si>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</si>
  <si>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</si>
  <si>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</si>
  <si>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</si>
  <si>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</si>
  <si>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</si>
  <si>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</si>
  <si>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</si>
  <si>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</si>
  <si>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</si>
  <si>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</si>
  <si>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</si>
  <si>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</si>
  <si>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</si>
  <si>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</si>
  <si>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</si>
  <si>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</si>
  <si>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</si>
  <si>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</si>
  <si>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</si>
  <si>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</si>
  <si>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</si>
  <si>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</si>
  <si>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</si>
  <si>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</si>
  <si>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</si>
  <si>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</si>
  <si>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</si>
  <si>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</si>
  <si>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</si>
  <si>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</si>
  <si>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</si>
  <si>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</si>
  <si>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</si>
  <si>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</si>
  <si>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</si>
  <si>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</si>
  <si>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</si>
  <si>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</si>
  <si>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</si>
  <si>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</si>
  <si>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</si>
  <si>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</si>
  <si>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</si>
  <si>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</si>
  <si>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</si>
  <si>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</si>
  <si>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</si>
  <si>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</si>
  <si>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</si>
  <si>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</si>
  <si>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</si>
  <si>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</si>
  <si>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</si>
  <si>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</si>
  <si>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</si>
  <si>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</si>
  <si>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</si>
  <si>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</si>
  <si>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</si>
  <si>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</si>
  <si>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</si>
  <si>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</si>
  <si>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</si>
  <si>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</si>
  <si>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</si>
  <si>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</si>
  <si>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</si>
  <si>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</si>
  <si>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</si>
  <si>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</si>
  <si>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</si>
  <si>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</si>
  <si>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</si>
  <si>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</si>
  <si>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</si>
  <si>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</si>
  <si>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</si>
  <si>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</si>
  <si>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</si>
  <si>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</si>
  <si>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</si>
  <si>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</si>
  <si>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</si>
  <si>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</si>
  <si>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</si>
  <si>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</si>
  <si>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</si>
  <si>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</si>
  <si>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</si>
  <si>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</si>
  <si>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</si>
  <si>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</si>
  <si>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</si>
  <si>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</si>
  <si>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</si>
  <si>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</si>
  <si>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</si>
  <si>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</si>
  <si>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</si>
  <si>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</si>
  <si>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</si>
  <si>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</si>
  <si>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</si>
  <si>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</si>
  <si>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</si>
  <si>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</si>
  <si>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</si>
  <si>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</si>
  <si>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</si>
  <si>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</si>
  <si>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</si>
  <si>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</si>
  <si>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</si>
  <si>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</si>
  <si>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</si>
  <si>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</si>
  <si>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</si>
  <si>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</si>
  <si>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</si>
  <si>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</si>
  <si>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</si>
  <si>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</si>
  <si>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</si>
  <si>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</si>
  <si>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</si>
  <si>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</si>
  <si>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</si>
  <si>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</si>
  <si>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</si>
  <si>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</si>
  <si>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</si>
  <si>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</si>
  <si>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</si>
  <si>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</si>
  <si>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</si>
  <si>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</si>
  <si>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</si>
  <si>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</si>
  <si>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</si>
  <si>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</si>
  <si>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</si>
  <si>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</si>
  <si>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</si>
  <si>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</si>
  <si>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</si>
  <si>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</si>
  <si>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</si>
  <si>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</si>
  <si>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</si>
  <si>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</si>
  <si>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</si>
  <si>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</si>
  <si>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</si>
  <si>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</si>
  <si>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</si>
  <si>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</si>
  <si>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</si>
  <si>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</si>
  <si>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</si>
  <si>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</si>
  <si>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</si>
  <si>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</si>
  <si>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</si>
  <si>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</si>
  <si>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</si>
  <si>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</si>
  <si>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</si>
  <si>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</si>
  <si>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</si>
  <si>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</si>
  <si>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</si>
  <si>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</si>
  <si>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</si>
  <si>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</si>
  <si>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</si>
  <si>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</si>
  <si>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</si>
  <si>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</si>
  <si>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</si>
  <si>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</si>
  <si>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</si>
  <si>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</si>
  <si>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</si>
  <si>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</si>
  <si>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</si>
  <si>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</si>
  <si>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</si>
  <si>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</si>
  <si>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</si>
  <si>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</si>
  <si>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</si>
  <si>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</si>
  <si>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</si>
  <si>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</si>
  <si>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</si>
  <si>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</si>
  <si>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</si>
  <si>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</si>
  <si>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</si>
  <si>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</si>
  <si>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</si>
  <si>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</si>
  <si>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</si>
  <si>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</si>
  <si>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</si>
  <si>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</si>
  <si>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</si>
  <si>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</si>
  <si>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</si>
  <si>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</si>
  <si>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</si>
  <si>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</si>
  <si>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</si>
  <si>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</si>
  <si>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</si>
  <si>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</si>
  <si>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</si>
  <si>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</si>
  <si>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</si>
  <si>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</si>
  <si>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</si>
  <si>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</si>
  <si>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</si>
  <si>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</si>
  <si>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</si>
  <si>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</si>
  <si>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</si>
  <si>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</si>
  <si>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</si>
  <si>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</si>
  <si>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</si>
  <si>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</si>
  <si>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</si>
  <si>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</si>
  <si>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</si>
  <si>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</si>
  <si>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</si>
  <si>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</si>
  <si>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</si>
  <si>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</si>
  <si>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</si>
  <si>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</si>
  <si>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</si>
  <si>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</si>
  <si>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</si>
  <si>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</si>
  <si>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</si>
  <si>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</si>
  <si>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</si>
  <si>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</si>
  <si>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</si>
  <si>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</si>
  <si>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</si>
  <si>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</si>
  <si>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</si>
  <si>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</si>
  <si>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</si>
  <si>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</si>
  <si>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</si>
  <si>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</si>
  <si>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</si>
  <si>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</si>
  <si>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</si>
  <si>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</si>
  <si>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</si>
  <si>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</si>
  <si>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</si>
  <si>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</si>
  <si>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</si>
  <si>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</si>
  <si>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</si>
  <si>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</si>
  <si>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</si>
  <si>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</si>
  <si>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</si>
  <si>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</si>
  <si>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</si>
  <si>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</si>
  <si>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</si>
  <si>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</si>
  <si>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</si>
  <si>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</si>
  <si>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</si>
  <si>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</si>
  <si>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</si>
  <si>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</si>
  <si>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</si>
  <si>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</si>
  <si>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</si>
  <si>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</si>
  <si>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</si>
  <si>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</si>
  <si>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</si>
  <si>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</si>
  <si>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</si>
  <si>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</si>
  <si>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</si>
  <si>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</si>
  <si>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</si>
  <si>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</si>
  <si>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</si>
  <si>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</si>
  <si>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</si>
  <si>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</si>
  <si>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</si>
  <si>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</si>
  <si>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</si>
  <si>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</si>
  <si>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</si>
  <si>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</si>
  <si>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</si>
  <si>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</si>
  <si>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</si>
  <si>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</si>
  <si>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</si>
  <si>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</si>
  <si>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</si>
  <si>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</si>
  <si>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</si>
  <si>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</si>
  <si>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</si>
  <si>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</si>
  <si>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</si>
  <si>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</si>
  <si>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</si>
  <si>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</si>
  <si>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</si>
  <si>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</si>
  <si>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</si>
  <si>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</si>
  <si>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</si>
  <si>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</si>
  <si>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</si>
  <si>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</si>
  <si>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</si>
  <si>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</si>
  <si>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</si>
  <si>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</si>
  <si>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</si>
  <si>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</si>
  <si>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</si>
  <si>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</si>
  <si>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</si>
  <si>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</si>
  <si>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</si>
  <si>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</si>
  <si>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</si>
  <si>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</si>
  <si>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</si>
  <si>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</si>
  <si>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</si>
  <si>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</si>
  <si>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</si>
  <si>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</si>
  <si>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</si>
  <si>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</si>
  <si>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</si>
  <si>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</si>
  <si>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</si>
  <si>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</si>
  <si>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</si>
  <si>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</si>
  <si>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</si>
  <si>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</si>
  <si>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</si>
  <si>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</si>
  <si>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</si>
  <si>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</si>
  <si>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</si>
  <si>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</si>
  <si>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</si>
  <si>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</si>
  <si>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</si>
  <si>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</si>
  <si>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</si>
  <si>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</si>
  <si>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</si>
  <si>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</si>
  <si>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</si>
  <si>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</si>
  <si>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</si>
  <si>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</si>
  <si>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</si>
  <si>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</si>
  <si>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</si>
  <si>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</si>
  <si>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</si>
  <si>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</si>
  <si>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</si>
  <si>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</si>
  <si>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</si>
  <si>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</si>
  <si>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</si>
  <si>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</si>
  <si>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</si>
  <si>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</si>
  <si>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</si>
  <si>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</si>
  <si>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</si>
  <si>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</si>
  <si>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</si>
  <si>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</si>
  <si>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</si>
  <si>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</si>
  <si>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</si>
  <si>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</si>
  <si>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</si>
  <si>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</si>
  <si>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</si>
  <si>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</si>
  <si>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</si>
  <si>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</si>
  <si>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</si>
  <si>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</si>
  <si>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</si>
  <si>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</si>
  <si>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</si>
  <si>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</si>
  <si>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</si>
  <si>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</si>
  <si>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</si>
  <si>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</si>
  <si>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</si>
  <si>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</si>
  <si>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</si>
  <si>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</si>
  <si>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</si>
  <si>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</si>
  <si>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</si>
  <si>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</si>
  <si>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</si>
  <si>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</si>
  <si>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</si>
  <si>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</si>
  <si>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</si>
  <si>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</si>
  <si>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</si>
  <si>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</si>
  <si>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</si>
  <si>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</si>
  <si>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</si>
  <si>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</si>
  <si>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</si>
  <si>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</si>
  <si>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</si>
  <si>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</si>
  <si>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</si>
  <si>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</si>
  <si>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</si>
  <si>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</si>
  <si>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</si>
  <si>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</si>
  <si>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</si>
  <si>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</si>
  <si>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</si>
  <si>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</si>
  <si>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</si>
  <si>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</si>
  <si>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</si>
  <si>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</si>
  <si>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</si>
  <si>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</si>
  <si>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</si>
  <si>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</si>
  <si>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</si>
  <si>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</si>
  <si>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</si>
  <si>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</si>
  <si>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</si>
  <si>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</si>
  <si>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</si>
  <si>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</si>
  <si>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</si>
  <si>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</si>
  <si>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</si>
  <si>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</si>
  <si>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</si>
  <si>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</si>
  <si>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</si>
  <si>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</si>
  <si>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</si>
  <si>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</si>
  <si>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</si>
  <si>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</si>
  <si>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</si>
  <si>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</si>
  <si>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</si>
  <si>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</si>
  <si>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</si>
  <si>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</si>
  <si>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</si>
  <si>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</si>
  <si>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</si>
  <si>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</si>
  <si>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</si>
  <si>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</si>
  <si>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</si>
  <si>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</si>
  <si>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</si>
  <si>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</si>
  <si>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</si>
  <si>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</si>
  <si>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</si>
  <si>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</si>
  <si>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</si>
  <si>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</si>
  <si>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</si>
  <si>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</si>
  <si>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</si>
  <si>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</si>
  <si>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</si>
  <si>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</si>
  <si>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</si>
  <si>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</si>
  <si>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</si>
  <si>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</si>
  <si>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</si>
  <si>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</si>
  <si>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</si>
  <si>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</si>
  <si>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</si>
  <si>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</si>
  <si>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</si>
  <si>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</si>
  <si>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</si>
  <si>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</si>
  <si>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</si>
  <si>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</si>
  <si>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</si>
  <si>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</si>
  <si>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</si>
  <si>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</si>
  <si>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</si>
  <si>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</si>
  <si>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</si>
  <si>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</si>
  <si>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</si>
  <si>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</si>
  <si>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</si>
  <si>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</si>
  <si>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</si>
  <si>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</si>
  <si>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</si>
  <si>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</si>
  <si>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</si>
  <si>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</si>
  <si>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</si>
  <si>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</si>
  <si>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</si>
  <si>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</si>
  <si>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</si>
  <si>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</si>
  <si>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</si>
  <si>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</si>
  <si>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</si>
  <si>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</si>
  <si>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</si>
  <si>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</si>
  <si>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</si>
  <si>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</si>
  <si>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</si>
  <si>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</si>
  <si>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</si>
  <si>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</si>
  <si>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</si>
  <si>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</si>
  <si>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</si>
  <si>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</si>
  <si>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</si>
  <si>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</si>
  <si>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</si>
  <si>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</si>
  <si>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</si>
  <si>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</si>
  <si>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</si>
  <si>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</si>
  <si>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</si>
  <si>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</si>
  <si>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</si>
  <si>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</si>
  <si>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</si>
  <si>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</si>
  <si>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</si>
  <si>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</si>
  <si>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</si>
  <si>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</si>
  <si>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</si>
  <si>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</si>
  <si>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</si>
  <si>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</si>
  <si>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</si>
  <si>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</si>
  <si>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</si>
  <si>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</si>
  <si>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</si>
  <si>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</si>
  <si>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</si>
  <si>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</si>
  <si>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</si>
  <si>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</si>
  <si>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</si>
  <si>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</si>
  <si>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</si>
  <si>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</si>
  <si>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</si>
  <si>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</si>
  <si>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</si>
  <si>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</si>
  <si>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</si>
  <si>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</si>
  <si>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</si>
  <si>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</si>
  <si>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</si>
  <si>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</si>
  <si>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</si>
  <si>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</si>
  <si>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</si>
  <si>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</si>
  <si>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</si>
  <si>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</si>
  <si>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</si>
  <si>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</si>
  <si>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</si>
  <si>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</si>
  <si>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</si>
  <si>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</si>
  <si>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</si>
  <si>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</si>
  <si>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</si>
  <si>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</si>
  <si>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</si>
  <si>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</si>
  <si>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</si>
  <si>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</si>
  <si>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</si>
  <si>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</si>
  <si>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</si>
  <si>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</si>
  <si>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</si>
  <si>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</si>
  <si>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</si>
  <si>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</si>
  <si>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</si>
  <si>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</si>
  <si>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</si>
  <si>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</si>
  <si>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</si>
  <si>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</si>
  <si>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</si>
  <si>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</si>
  <si>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</si>
  <si>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</si>
  <si>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</si>
  <si>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</si>
  <si>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</si>
  <si>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</si>
  <si>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</si>
  <si>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</si>
  <si>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</si>
  <si>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</si>
  <si>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</si>
  <si>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</si>
  <si>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</si>
  <si>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</si>
  <si>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</si>
  <si>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</si>
  <si>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</si>
  <si>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</si>
  <si>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</si>
  <si>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</si>
  <si>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</si>
  <si>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</si>
  <si>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</si>
  <si>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</si>
  <si>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</si>
  <si>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</si>
  <si>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</si>
  <si>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</si>
  <si>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</si>
  <si>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</si>
  <si>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</si>
  <si>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</si>
  <si>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</si>
  <si>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</si>
  <si>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</si>
  <si>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</si>
  <si>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</si>
  <si>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</si>
  <si>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</si>
  <si>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</si>
  <si>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</si>
  <si>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</si>
  <si>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</si>
  <si>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</si>
  <si>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</si>
  <si>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</si>
  <si>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</si>
  <si>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</si>
  <si>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</si>
  <si>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</si>
  <si>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</si>
  <si>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</si>
  <si>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</si>
  <si>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</si>
  <si>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</si>
  <si>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</si>
  <si>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</si>
  <si>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</si>
  <si>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</si>
  <si>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</si>
  <si>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</si>
  <si>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</si>
  <si>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</si>
  <si>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</si>
  <si>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</si>
  <si>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</si>
  <si>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</si>
  <si>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</si>
  <si>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</si>
  <si>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</si>
  <si>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</si>
  <si>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</si>
  <si>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</si>
  <si>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</si>
  <si>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</si>
  <si>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</si>
  <si>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</si>
  <si>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</si>
  <si>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</si>
  <si>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</si>
  <si>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</si>
  <si>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</si>
  <si>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</si>
  <si>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</si>
  <si>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</si>
  <si>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</si>
  <si>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</si>
  <si>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</si>
  <si>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</si>
  <si>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</si>
  <si>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</si>
  <si>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</si>
  <si>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</si>
  <si>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</si>
  <si>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</si>
  <si>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</si>
  <si>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</si>
  <si>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</si>
  <si>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</si>
  <si>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</si>
  <si>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</si>
  <si>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</si>
  <si>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</si>
  <si>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</si>
  <si>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</si>
  <si>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</si>
  <si>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</si>
  <si>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</si>
  <si>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</si>
  <si>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</si>
  <si>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</si>
  <si>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</si>
  <si>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</si>
  <si>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</si>
  <si>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</si>
  <si>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</si>
  <si>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</si>
  <si>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</si>
  <si>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</si>
  <si>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</si>
  <si>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</si>
  <si>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</si>
  <si>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</si>
  <si>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</si>
  <si>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</si>
  <si>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</si>
  <si>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</si>
  <si>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</si>
  <si>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</si>
  <si>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</si>
  <si>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</si>
  <si>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</si>
  <si>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</si>
  <si>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</si>
  <si>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</si>
  <si>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</si>
  <si>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</si>
  <si>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</si>
  <si>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</si>
  <si>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</si>
  <si>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</si>
  <si>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</si>
  <si>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</si>
  <si>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</si>
  <si>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</si>
  <si>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</si>
  <si>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</si>
  <si>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</si>
  <si>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</si>
  <si>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</si>
  <si>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</si>
  <si>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</si>
  <si>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</si>
  <si>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</si>
  <si>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</si>
  <si>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</si>
  <si>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</si>
  <si>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</si>
  <si>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</si>
  <si>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</si>
  <si>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</si>
  <si>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</si>
  <si>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</si>
  <si>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</si>
  <si>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</si>
  <si>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</si>
  <si>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</si>
  <si>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</si>
  <si>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</si>
  <si>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</si>
  <si>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</si>
  <si>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</si>
  <si>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</si>
  <si>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</si>
  <si>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</si>
  <si>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</si>
  <si>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</si>
  <si>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</si>
  <si>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</si>
  <si>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</si>
  <si>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</si>
  <si>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</si>
  <si>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</si>
  <si>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</si>
  <si>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</si>
  <si>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</si>
  <si>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</si>
  <si>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</si>
  <si>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</si>
  <si>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</si>
  <si>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</si>
  <si>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</si>
  <si>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</si>
  <si>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</si>
  <si>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</si>
  <si>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</si>
  <si>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</si>
  <si>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</si>
  <si>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</si>
  <si>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</si>
  <si>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</si>
  <si>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</si>
  <si>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</si>
  <si>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</si>
  <si>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</si>
  <si>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</si>
  <si>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</si>
  <si>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</si>
  <si>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</si>
  <si>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</si>
  <si>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</si>
  <si>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</si>
  <si>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</si>
  <si>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</si>
  <si>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</si>
  <si>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</si>
  <si>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</si>
  <si>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</si>
  <si>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</si>
  <si>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</si>
  <si>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</si>
  <si>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</si>
  <si>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</si>
  <si>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</si>
  <si>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</si>
  <si>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</si>
  <si>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</si>
  <si>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</si>
  <si>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</si>
  <si>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</si>
  <si>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</si>
  <si>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</si>
  <si>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</si>
  <si>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</si>
  <si>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</si>
  <si>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</si>
  <si>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</si>
  <si>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</si>
  <si>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</si>
  <si>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</si>
  <si>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</si>
  <si>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</si>
  <si>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</si>
  <si>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</si>
  <si>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</si>
  <si>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</si>
  <si>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</si>
  <si>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</si>
  <si>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</si>
  <si>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</si>
  <si>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</si>
  <si>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</si>
  <si>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</si>
  <si>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</si>
  <si>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</si>
  <si>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</si>
  <si>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</si>
  <si>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</si>
  <si>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</si>
  <si>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</si>
  <si>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</si>
  <si>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</si>
  <si>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</si>
  <si>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</si>
  <si>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</si>
  <si>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</si>
  <si>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</si>
  <si>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</si>
  <si>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</si>
  <si>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</si>
  <si>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</si>
  <si>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</si>
  <si>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</si>
  <si>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</si>
  <si>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</si>
  <si>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</si>
  <si>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</si>
  <si>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</si>
  <si>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</si>
  <si>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</si>
  <si>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</si>
  <si>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</si>
  <si>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</si>
  <si>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</si>
  <si>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</si>
  <si>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</si>
  <si>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</si>
  <si>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</si>
  <si>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</si>
  <si>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</si>
  <si>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</si>
  <si>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</si>
  <si>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</si>
  <si>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</si>
  <si>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</si>
  <si>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</si>
  <si>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</si>
  <si>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</si>
  <si>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</si>
  <si>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</si>
  <si>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</si>
  <si>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</si>
  <si>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</si>
  <si>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</si>
  <si>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</si>
  <si>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</si>
  <si>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</si>
  <si>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</si>
  <si>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</si>
  <si>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</si>
  <si>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</si>
  <si>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</si>
  <si>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</si>
  <si>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</si>
  <si>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</si>
  <si>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</si>
  <si>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</si>
  <si>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</si>
  <si>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</si>
  <si>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</si>
  <si>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</si>
  <si>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</si>
  <si>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</si>
  <si>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</si>
  <si>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</si>
  <si>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</si>
  <si>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</si>
  <si>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</si>
  <si>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</si>
  <si>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</si>
  <si>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</si>
  <si>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</si>
  <si>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</si>
  <si>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</si>
  <si>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</si>
  <si>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</si>
  <si>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</si>
  <si>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</si>
  <si>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</si>
  <si>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</si>
  <si>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</si>
  <si>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</si>
  <si>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</si>
  <si>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</si>
  <si>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</si>
  <si>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</si>
  <si>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</si>
  <si>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</si>
  <si>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</si>
  <si>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</si>
  <si>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</si>
  <si>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</si>
  <si>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</si>
  <si>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</si>
  <si>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</si>
  <si>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</si>
  <si>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</si>
  <si>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</si>
  <si>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</si>
  <si>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</si>
  <si>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</si>
  <si>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</si>
  <si>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</si>
  <si>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</si>
  <si>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</si>
  <si>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</si>
  <si>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</si>
  <si>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</si>
  <si>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</si>
  <si>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</si>
  <si>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</si>
  <si>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</si>
  <si>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</si>
  <si>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</si>
  <si>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</si>
  <si>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</si>
  <si>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</si>
  <si>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</si>
  <si>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</si>
  <si>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</si>
  <si>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</si>
  <si>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</si>
  <si>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</si>
  <si>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</si>
  <si>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</si>
  <si>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</si>
  <si>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</si>
  <si>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</si>
  <si>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</si>
  <si>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</si>
  <si>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</si>
  <si>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</si>
  <si>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</si>
  <si>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</si>
  <si>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</si>
  <si>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</si>
  <si>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</si>
  <si>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</si>
  <si>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</si>
  <si>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</si>
  <si>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</si>
  <si>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</si>
  <si>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</si>
  <si>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</si>
  <si>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</si>
  <si>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</si>
  <si>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</si>
  <si>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</si>
  <si>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</si>
  <si>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</si>
  <si>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</si>
  <si>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</si>
  <si>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</si>
  <si>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</si>
  <si>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</si>
  <si>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</si>
  <si>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</si>
  <si>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</si>
  <si>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</si>
  <si>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</si>
  <si>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</si>
  <si>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</si>
  <si>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</si>
  <si>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</si>
  <si>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</si>
  <si>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</si>
  <si>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</si>
  <si>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</si>
  <si>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</si>
  <si>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</si>
  <si>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</si>
  <si>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</si>
  <si>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</si>
  <si>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</si>
  <si>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</si>
  <si>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</si>
  <si>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</si>
  <si>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</si>
  <si>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</si>
  <si>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</si>
  <si>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</si>
  <si>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</si>
  <si>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</si>
  <si>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</si>
  <si>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</si>
  <si>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</si>
  <si>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</si>
  <si>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</si>
  <si>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</si>
  <si>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</si>
  <si>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</si>
  <si>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</si>
  <si>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</si>
  <si>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</si>
  <si>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</si>
  <si>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</si>
  <si>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</si>
  <si>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</si>
  <si>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</si>
  <si>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</si>
  <si>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</si>
  <si>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</si>
  <si>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</si>
  <si>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</si>
  <si>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</si>
  <si>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</si>
  <si>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</si>
  <si>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</si>
  <si>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</si>
  <si>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</si>
  <si>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</si>
  <si>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</si>
  <si>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</si>
  <si>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</si>
  <si>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</si>
  <si>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</si>
  <si>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</si>
  <si>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</si>
  <si>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</si>
  <si>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</si>
  <si>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</si>
  <si>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</si>
  <si>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</si>
  <si>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</si>
  <si>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</si>
  <si>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</si>
  <si>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</si>
  <si>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</si>
  <si>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</si>
  <si>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</si>
  <si>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</si>
  <si>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</si>
  <si>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</si>
  <si>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</si>
  <si>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</si>
  <si>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</si>
  <si>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</si>
  <si>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</si>
  <si>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</si>
  <si>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</si>
  <si>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</si>
  <si>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</si>
  <si>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</si>
  <si>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</si>
  <si>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</si>
  <si>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</si>
  <si>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</si>
  <si>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</si>
  <si>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</si>
  <si>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</si>
  <si>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</si>
  <si>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</si>
  <si>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</si>
  <si>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</si>
  <si>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</si>
  <si>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</si>
  <si>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</si>
  <si>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</si>
  <si>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</si>
  <si>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</si>
  <si>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</si>
  <si>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</si>
  <si>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</si>
  <si>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</si>
  <si>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</si>
  <si>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</si>
  <si>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</si>
  <si>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</si>
  <si>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</si>
  <si>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</si>
  <si>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</si>
  <si>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</si>
  <si>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</si>
  <si>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</si>
  <si>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</si>
  <si>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</si>
  <si>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</si>
  <si>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</si>
  <si>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</si>
  <si>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</si>
  <si>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</si>
  <si>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</si>
  <si>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</si>
  <si>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</si>
  <si>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</si>
  <si>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</si>
  <si>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</si>
  <si>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</si>
  <si>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</si>
  <si>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</si>
  <si>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</si>
  <si>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</si>
  <si>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</si>
  <si>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</si>
  <si>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</si>
  <si>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</si>
  <si>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</si>
  <si>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</si>
  <si>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</si>
  <si>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</si>
  <si>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</si>
  <si>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</si>
  <si>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</si>
  <si>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</si>
  <si>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</si>
  <si>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</si>
  <si>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</si>
  <si>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</si>
  <si>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</si>
  <si>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</si>
  <si>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</si>
  <si>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</si>
  <si>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</si>
  <si>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</si>
  <si>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</si>
  <si>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</si>
  <si>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</si>
  <si>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</si>
  <si>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</si>
  <si>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</si>
  <si>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</si>
  <si>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</si>
  <si>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</si>
  <si>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</si>
  <si>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</si>
  <si>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</si>
  <si>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</si>
  <si>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</si>
  <si>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</si>
  <si>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</si>
  <si>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</si>
  <si>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</si>
  <si>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</si>
  <si>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</si>
  <si>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</si>
  <si>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</si>
  <si>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</si>
  <si>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</si>
  <si>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</si>
  <si>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</si>
  <si>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</si>
  <si>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</si>
  <si>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</si>
  <si>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</si>
  <si>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</si>
  <si>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</si>
  <si>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</si>
  <si>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</si>
  <si>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</si>
  <si>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</si>
  <si>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</si>
  <si>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</si>
  <si>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</si>
  <si>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</si>
  <si>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</si>
  <si>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</si>
  <si>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</si>
  <si>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</si>
  <si>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</si>
  <si>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</si>
  <si>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</si>
  <si>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</si>
  <si>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</si>
  <si>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</si>
  <si>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</si>
  <si>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</si>
  <si>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</si>
  <si>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</si>
  <si>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</si>
  <si>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</si>
  <si>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</si>
  <si>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</si>
  <si>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</si>
  <si>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</si>
  <si>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</si>
  <si>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</si>
  <si>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</si>
  <si>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</si>
  <si>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</si>
  <si>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</si>
  <si>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</si>
  <si>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</si>
  <si>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</si>
  <si>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</si>
  <si>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</si>
  <si>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</si>
  <si>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</si>
  <si>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</si>
  <si>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</si>
  <si>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</si>
  <si>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</si>
  <si>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</si>
  <si>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</si>
  <si>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</si>
  <si>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</si>
  <si>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</si>
  <si>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</si>
  <si>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</si>
  <si>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</si>
  <si>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</si>
  <si>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</si>
  <si>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</si>
  <si>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</si>
  <si>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</si>
  <si>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</si>
  <si>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</si>
  <si>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</si>
  <si>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</si>
  <si>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</si>
  <si>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</si>
  <si>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</si>
  <si>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</si>
  <si>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</si>
  <si>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</si>
  <si>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</si>
  <si>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</si>
  <si>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</si>
  <si>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</si>
  <si>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</si>
  <si>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</si>
  <si>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</si>
  <si>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</si>
  <si>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</si>
  <si>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</si>
  <si>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</si>
  <si>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</si>
  <si>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</si>
  <si>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</si>
  <si>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</si>
  <si>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</si>
  <si>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</si>
  <si>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</si>
  <si>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</si>
  <si>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</si>
  <si>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</si>
  <si>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</si>
  <si>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</si>
  <si>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</si>
  <si>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</si>
  <si>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</si>
  <si>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</si>
  <si>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</si>
  <si>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</si>
  <si>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</si>
  <si>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</si>
  <si>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</si>
  <si>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</si>
  <si>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</si>
  <si>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</si>
  <si>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</si>
  <si>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</si>
  <si>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</si>
  <si>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</si>
  <si>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</si>
  <si>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</si>
  <si>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</si>
  <si>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</si>
  <si>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</si>
  <si>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</si>
  <si>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</si>
  <si>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</si>
  <si>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</si>
  <si>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</si>
  <si>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</si>
  <si>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</si>
  <si>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</si>
  <si>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</si>
  <si>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</si>
  <si>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</si>
  <si>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</si>
  <si>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</si>
  <si>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</si>
  <si>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</si>
  <si>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</si>
  <si>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</si>
  <si>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</si>
  <si>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</si>
  <si>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</si>
  <si>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</si>
  <si>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</si>
  <si>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</si>
  <si>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</si>
  <si>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</si>
  <si>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</si>
  <si>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</si>
  <si>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</si>
  <si>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</si>
  <si>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</si>
  <si>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</si>
  <si>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</si>
  <si>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</si>
  <si>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</si>
  <si>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</si>
  <si>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</si>
  <si>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</si>
  <si>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</si>
  <si>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</si>
  <si>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</si>
  <si>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</si>
  <si>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</si>
  <si>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</si>
  <si>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</si>
  <si>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</si>
  <si>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</si>
  <si>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</si>
  <si>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</si>
  <si>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</si>
  <si>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</si>
  <si>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</si>
  <si>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</si>
  <si>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</si>
  <si>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</si>
  <si>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</si>
  <si>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</si>
  <si>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</si>
  <si>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</si>
  <si>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</si>
  <si>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</si>
  <si>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</si>
  <si>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</si>
  <si>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</si>
  <si>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</si>
  <si>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</si>
  <si>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</si>
  <si>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</si>
  <si>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</si>
  <si>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</si>
  <si>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</si>
  <si>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</si>
  <si>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</si>
  <si>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</si>
  <si>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</si>
  <si>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</si>
  <si>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</si>
  <si>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</si>
  <si>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</si>
  <si>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</si>
  <si>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</si>
  <si>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</si>
  <si>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</si>
  <si>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</si>
  <si>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</si>
  <si>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</si>
  <si>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</si>
  <si>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</si>
  <si>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</si>
  <si>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</si>
  <si>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</si>
  <si>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</si>
  <si>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</si>
  <si>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</si>
  <si>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</si>
  <si>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</si>
  <si>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</si>
  <si>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</si>
  <si>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</si>
  <si>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</si>
  <si>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</si>
  <si>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</si>
  <si>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</si>
  <si>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</si>
  <si>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</si>
  <si>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</si>
  <si>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</si>
  <si>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</si>
  <si>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</si>
  <si>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</si>
  <si>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</si>
  <si>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</si>
  <si>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</si>
  <si>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</si>
  <si>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</si>
  <si>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</si>
  <si>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</si>
  <si>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</si>
  <si>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</si>
  <si>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</si>
  <si>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</si>
  <si>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</si>
  <si>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</si>
  <si>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</si>
  <si>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</si>
  <si>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</si>
  <si>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</si>
  <si>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</si>
  <si>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</si>
  <si>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</si>
  <si>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</si>
  <si>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</si>
  <si>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</si>
  <si>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</si>
  <si>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</si>
  <si>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</si>
  <si>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</si>
  <si>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</si>
  <si>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</si>
  <si>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</si>
  <si>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</si>
  <si>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</si>
  <si>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</si>
  <si>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</si>
  <si>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</si>
  <si>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</si>
  <si>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</si>
  <si>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</si>
  <si>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</si>
  <si>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</si>
  <si>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</si>
  <si>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</si>
  <si>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</si>
  <si>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</si>
  <si>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</si>
  <si>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</si>
  <si>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</si>
  <si>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</si>
  <si>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</si>
  <si>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</si>
  <si>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</si>
  <si>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</si>
  <si>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</si>
  <si>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</si>
  <si>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</si>
  <si>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</si>
  <si>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</si>
  <si>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</si>
  <si>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</si>
  <si>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</si>
  <si>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</si>
  <si>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</si>
  <si>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</si>
  <si>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</si>
  <si>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</si>
  <si>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</si>
  <si>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</si>
  <si>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</si>
  <si>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</si>
  <si>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</si>
  <si>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</si>
  <si>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</si>
  <si>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</si>
  <si>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</si>
  <si>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</si>
  <si>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</si>
  <si>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</si>
  <si>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</si>
  <si>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</si>
  <si>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</si>
  <si>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</si>
  <si>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</si>
  <si>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</si>
  <si>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</si>
  <si>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</si>
  <si>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</si>
  <si>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</si>
  <si>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</si>
  <si>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</si>
  <si>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</si>
  <si>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</si>
  <si>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</si>
  <si>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</si>
  <si>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</si>
  <si>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</si>
  <si>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</si>
  <si>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</si>
  <si>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</si>
  <si>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</si>
  <si>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</si>
  <si>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</si>
  <si>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</si>
  <si>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</si>
  <si>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</si>
  <si>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</si>
  <si>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</si>
  <si>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</si>
  <si>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</si>
  <si>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</si>
  <si>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</si>
  <si>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</si>
  <si>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</si>
  <si>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</si>
  <si>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</si>
  <si>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</si>
  <si>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</si>
  <si>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</si>
  <si>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</si>
  <si>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</si>
  <si>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</si>
  <si>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</si>
  <si>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</si>
  <si>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</si>
  <si>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</si>
  <si>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</si>
  <si>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</si>
  <si>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</si>
  <si>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</si>
  <si>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</si>
  <si>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</si>
  <si>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</si>
  <si>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</si>
  <si>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</si>
  <si>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</si>
  <si>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</si>
  <si>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</si>
  <si>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</si>
  <si>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</si>
  <si>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</si>
  <si>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</si>
  <si>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</si>
  <si>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</si>
  <si>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</si>
  <si>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</si>
  <si>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</si>
  <si>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</si>
  <si>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</si>
  <si>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</si>
  <si>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</si>
  <si>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</si>
  <si>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</si>
  <si>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</si>
  <si>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</si>
  <si>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</si>
  <si>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</si>
  <si>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</si>
  <si>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</si>
  <si>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</si>
  <si>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</si>
  <si>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</si>
  <si>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</si>
  <si>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</si>
  <si>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</si>
  <si>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</si>
  <si>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</si>
  <si>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</si>
  <si>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</si>
  <si>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</si>
  <si>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</si>
  <si>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</si>
  <si>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</si>
  <si>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</si>
  <si>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</si>
  <si>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</si>
  <si>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</si>
  <si>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</si>
  <si>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</si>
  <si>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</si>
  <si>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</si>
  <si>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</si>
  <si>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</si>
  <si>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</si>
  <si>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</si>
  <si>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</si>
  <si>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</si>
  <si>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</si>
  <si>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</si>
  <si>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</si>
  <si>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</si>
  <si>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</si>
  <si>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</si>
  <si>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</si>
  <si>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</si>
  <si>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</si>
  <si>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</si>
  <si>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</si>
  <si>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</si>
  <si>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</si>
  <si>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</si>
  <si>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</si>
  <si>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</si>
  <si>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</si>
  <si>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</si>
  <si>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</si>
  <si>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</si>
  <si>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</si>
  <si>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</si>
  <si>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</si>
  <si>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</si>
  <si>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</si>
  <si>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</si>
  <si>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</si>
  <si>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</si>
  <si>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</si>
  <si>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</si>
  <si>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</si>
  <si>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</si>
  <si>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</si>
  <si>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</si>
  <si>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</si>
  <si>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</si>
  <si>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</si>
  <si>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</si>
  <si>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</si>
  <si>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</si>
  <si>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</si>
  <si>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</si>
  <si>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</si>
  <si>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</si>
  <si>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</si>
  <si>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</si>
  <si>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</si>
  <si>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</si>
  <si>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</si>
  <si>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</si>
  <si>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</si>
  <si>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</si>
  <si>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</si>
  <si>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</si>
  <si>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</si>
  <si>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</si>
  <si>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</si>
  <si>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</si>
  <si>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</si>
  <si>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</si>
  <si>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</si>
  <si>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</si>
  <si>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</si>
  <si>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</si>
  <si>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</si>
  <si>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</si>
  <si>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</si>
  <si>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</si>
  <si>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</si>
  <si>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</si>
  <si>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</si>
  <si>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</si>
  <si>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</si>
  <si>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</si>
  <si>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</si>
  <si>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</si>
  <si>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</si>
  <si>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</si>
  <si>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</si>
  <si>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</si>
  <si>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</si>
  <si>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</si>
  <si>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</si>
  <si>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</si>
  <si>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</si>
  <si>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</si>
  <si>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</si>
  <si>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</si>
  <si>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</si>
  <si>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</si>
  <si>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</si>
  <si>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</si>
  <si>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</si>
  <si>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</si>
  <si>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</si>
  <si>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</si>
  <si>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</si>
  <si>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</si>
  <si>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</si>
  <si>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</si>
  <si>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</si>
  <si>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</si>
  <si>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</si>
  <si>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</si>
  <si>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</si>
  <si>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</si>
  <si>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</si>
  <si>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</si>
  <si>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</si>
  <si>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</si>
  <si>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</si>
  <si>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</si>
  <si>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</si>
  <si>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</si>
  <si>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</si>
  <si>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</si>
  <si>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</si>
  <si>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</si>
  <si>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</si>
  <si>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</si>
  <si>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</si>
  <si>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</si>
  <si>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</si>
  <si>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</si>
  <si>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</si>
  <si>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</si>
  <si>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</si>
  <si>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</si>
  <si>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</si>
  <si>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</si>
  <si>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</si>
  <si>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</si>
  <si>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</si>
  <si>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</si>
  <si>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</si>
  <si>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</si>
  <si>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</si>
  <si>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</si>
  <si>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</si>
  <si>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</si>
  <si>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</si>
  <si>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</si>
  <si>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</si>
  <si>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</si>
  <si>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</si>
  <si>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</si>
  <si>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</si>
  <si>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</si>
  <si>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</si>
  <si>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</si>
  <si>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</si>
  <si>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</si>
  <si>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</si>
  <si>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</si>
  <si>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</si>
  <si>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</si>
  <si>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</si>
  <si>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</si>
  <si>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</si>
  <si>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</si>
  <si>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</si>
  <si>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</si>
  <si>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</si>
  <si>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</si>
  <si>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</si>
  <si>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</si>
  <si>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</si>
  <si>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</si>
  <si>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</si>
  <si>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</si>
  <si>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</si>
  <si>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</si>
  <si>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</si>
  <si>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</si>
  <si>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</si>
  <si>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</si>
  <si>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</si>
  <si>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</si>
  <si>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</si>
  <si>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</si>
  <si>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</si>
  <si>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</si>
  <si>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</si>
  <si>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</si>
  <si>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</si>
  <si>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</si>
  <si>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</si>
  <si>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</si>
  <si>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</si>
  <si>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</si>
  <si>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</si>
  <si>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</si>
  <si>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</si>
  <si>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</si>
  <si>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</si>
  <si>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</si>
  <si>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</si>
  <si>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</si>
  <si>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</si>
  <si>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</si>
  <si>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</si>
  <si>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</si>
  <si>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</si>
  <si>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</si>
  <si>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</si>
  <si>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</si>
  <si>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</si>
  <si>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</si>
  <si>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</si>
  <si>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</si>
  <si>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</si>
  <si>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</si>
  <si>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</si>
  <si>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</si>
  <si>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</si>
  <si>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</si>
  <si>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</si>
  <si>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</si>
  <si>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</si>
  <si>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</si>
  <si>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</si>
  <si>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</si>
  <si>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</si>
  <si>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</si>
  <si>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</si>
  <si>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</si>
  <si>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</si>
  <si>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</si>
  <si>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</si>
  <si>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</si>
  <si>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</si>
  <si>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</si>
  <si>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</si>
  <si>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</si>
  <si>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</si>
  <si>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</si>
  <si>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</si>
  <si>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</si>
  <si>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</si>
  <si>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</si>
  <si>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</si>
  <si>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</si>
  <si>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</si>
  <si>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</si>
  <si>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</si>
  <si>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</si>
  <si>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</si>
  <si>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</si>
  <si>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</si>
  <si>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</si>
  <si>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</si>
  <si>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</si>
  <si>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</si>
  <si>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</si>
  <si>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</si>
  <si>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</si>
  <si>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</si>
  <si>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</si>
  <si>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</si>
  <si>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</si>
  <si>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</si>
  <si>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</si>
  <si>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</si>
  <si>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</si>
  <si>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</si>
  <si>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</si>
  <si>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</si>
  <si>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</si>
  <si>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</si>
  <si>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</si>
  <si>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</si>
  <si>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</si>
  <si>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</si>
  <si>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</si>
  <si>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</si>
  <si>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</si>
  <si>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</si>
  <si>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</si>
  <si>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</si>
  <si>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</si>
  <si>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</si>
  <si>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</si>
  <si>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</si>
  <si>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</si>
  <si>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</si>
  <si>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</si>
  <si>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</si>
  <si>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</si>
  <si>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</si>
  <si>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</si>
  <si>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</si>
  <si>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</si>
  <si>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</si>
  <si>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</si>
  <si>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</si>
  <si>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</si>
  <si>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</si>
  <si>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</si>
  <si>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</si>
  <si>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</si>
  <si>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</si>
  <si>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</si>
  <si>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</si>
  <si>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</si>
  <si>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</si>
  <si>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</si>
  <si>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</si>
  <si>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</si>
  <si>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</si>
  <si>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</si>
  <si>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</si>
  <si>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</si>
  <si>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</si>
  <si>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</si>
  <si>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</si>
  <si>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</si>
  <si>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</si>
  <si>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</si>
  <si>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</si>
  <si>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</si>
  <si>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</si>
  <si>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</si>
  <si>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</si>
  <si>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</si>
  <si>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</si>
  <si>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</si>
  <si>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</si>
  <si>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</si>
  <si>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</si>
  <si>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</si>
  <si>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</si>
  <si>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</si>
  <si>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</si>
  <si>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</si>
  <si>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</si>
  <si>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</si>
  <si>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</si>
  <si>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</si>
  <si>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</si>
  <si>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</si>
  <si>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</si>
  <si>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</si>
  <si>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</si>
  <si>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</si>
  <si>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</si>
  <si>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</si>
  <si>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</si>
  <si>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</si>
  <si>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</si>
  <si>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</si>
  <si>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</si>
  <si>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</si>
  <si>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</si>
  <si>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</si>
  <si>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</si>
  <si>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</si>
  <si>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</si>
  <si>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</si>
  <si>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</si>
  <si>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</si>
  <si>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</si>
  <si>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</si>
  <si>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</si>
  <si>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</si>
  <si>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</si>
  <si>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</si>
  <si>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</si>
  <si>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</si>
  <si>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</si>
  <si>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</si>
  <si>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</si>
  <si>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</si>
  <si>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</si>
  <si>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</si>
  <si>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</si>
  <si>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</si>
  <si>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</si>
  <si>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</si>
  <si>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</si>
  <si>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</si>
  <si>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</si>
  <si>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</si>
  <si>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</si>
  <si>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</si>
  <si>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</si>
  <si>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</si>
  <si>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</si>
  <si>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</si>
  <si>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</si>
  <si>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</si>
  <si>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</si>
  <si>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</si>
  <si>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</si>
  <si>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</si>
  <si>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</si>
  <si>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</si>
  <si>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</si>
  <si>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</si>
  <si>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</si>
  <si>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</si>
  <si>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</si>
  <si>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</si>
  <si>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</si>
  <si>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</si>
  <si>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</si>
  <si>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</si>
  <si>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</si>
  <si>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</si>
  <si>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</si>
  <si>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</si>
  <si>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</si>
  <si>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</si>
  <si>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</si>
  <si>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</si>
  <si>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</si>
  <si>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</si>
  <si>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</si>
  <si>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</si>
  <si>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</si>
  <si>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</si>
  <si>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</si>
  <si>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</si>
  <si>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</si>
  <si>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</si>
  <si>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</si>
  <si>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</si>
  <si>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</si>
  <si>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</si>
  <si>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</si>
  <si>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</si>
  <si>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</si>
  <si>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</si>
  <si>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</si>
  <si>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</si>
  <si>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</si>
  <si>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</si>
  <si>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</si>
  <si>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</si>
  <si>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</si>
  <si>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</si>
  <si>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</si>
  <si>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</si>
  <si>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</si>
  <si>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</si>
  <si>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</si>
  <si>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</si>
  <si>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</si>
  <si>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</si>
  <si>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</si>
  <si>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</si>
  <si>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</si>
  <si>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</si>
  <si>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</si>
  <si>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</si>
  <si>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</si>
  <si>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</si>
  <si>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</si>
  <si>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</si>
  <si>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</si>
  <si>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</si>
  <si>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</si>
  <si>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</si>
  <si>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</si>
  <si>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</si>
  <si>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</si>
  <si>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</si>
  <si>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</si>
  <si>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</si>
  <si>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</si>
  <si>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</si>
  <si>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</si>
  <si>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</si>
  <si>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</si>
  <si>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</si>
  <si>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</si>
  <si>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</si>
  <si>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</si>
  <si>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</si>
  <si>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</si>
  <si>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</si>
  <si>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</si>
  <si>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</si>
  <si>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</si>
  <si>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</si>
  <si>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</si>
  <si>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</si>
  <si>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</si>
  <si>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</si>
  <si>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</si>
  <si>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</si>
  <si>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</si>
  <si>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</si>
  <si>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</si>
  <si>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</si>
  <si>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</si>
  <si>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</si>
  <si>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</si>
  <si>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</si>
  <si>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</si>
  <si>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</si>
  <si>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</si>
  <si>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</si>
  <si>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</si>
  <si>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</si>
  <si>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</si>
  <si>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</si>
  <si>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</si>
  <si>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</si>
  <si>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</si>
  <si>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</si>
  <si>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</si>
  <si>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</si>
  <si>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</si>
  <si>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</si>
  <si>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</si>
  <si>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</si>
  <si>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</si>
  <si>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</si>
  <si>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</si>
  <si>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</si>
  <si>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</si>
  <si>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</si>
  <si>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</si>
  <si>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</si>
  <si>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</si>
  <si>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</si>
  <si>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</si>
  <si>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</si>
  <si>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</si>
  <si>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</si>
  <si>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</si>
  <si>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</si>
  <si>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</si>
  <si>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</si>
  <si>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</si>
  <si>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</si>
  <si>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</si>
  <si>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</si>
  <si>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</si>
  <si>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</si>
  <si>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</si>
  <si>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</si>
  <si>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</si>
  <si>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</si>
  <si>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</si>
  <si>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</si>
  <si>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</si>
  <si>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</si>
  <si>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</si>
  <si>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</si>
  <si>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</si>
  <si>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</si>
  <si>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</si>
  <si>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</si>
  <si>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</si>
  <si>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</si>
  <si>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</si>
  <si>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</si>
  <si>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</si>
  <si>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</si>
  <si>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</si>
  <si>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</si>
  <si>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</si>
  <si>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</si>
  <si>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</si>
  <si>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</si>
  <si>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</si>
  <si>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</si>
  <si>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</si>
  <si>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</si>
  <si>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</si>
  <si>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</si>
  <si>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</si>
  <si>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</si>
  <si>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</si>
  <si>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</si>
  <si>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</si>
  <si>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</si>
  <si>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</si>
  <si>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</si>
  <si>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</si>
  <si>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</si>
  <si>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</si>
  <si>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</si>
  <si>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</si>
  <si>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</si>
  <si>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</si>
  <si>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</si>
  <si>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</si>
  <si>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</si>
  <si>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</si>
  <si>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</si>
  <si>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</si>
  <si>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</si>
  <si>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</si>
  <si>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</si>
  <si>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</si>
  <si>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</si>
  <si>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</si>
  <si>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</si>
  <si>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</si>
  <si>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</si>
  <si>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</si>
  <si>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</si>
  <si>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</si>
  <si>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</si>
  <si>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</si>
  <si>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</si>
  <si>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</si>
  <si>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</si>
  <si>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</si>
  <si>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</si>
  <si>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</si>
  <si>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</si>
  <si>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</si>
  <si>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</si>
  <si>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</si>
  <si>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</si>
  <si>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</si>
  <si>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</si>
  <si>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</si>
  <si>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</si>
  <si>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</si>
  <si>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</si>
  <si>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</si>
  <si>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</si>
  <si>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</si>
  <si>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</si>
  <si>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</si>
  <si>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</si>
  <si>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</si>
  <si>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</si>
  <si>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</si>
  <si>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</si>
  <si>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</si>
  <si>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</si>
  <si>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</si>
  <si>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</si>
  <si>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</si>
  <si>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</si>
  <si>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</si>
  <si>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</si>
  <si>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</si>
  <si>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</si>
  <si>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</si>
  <si>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</si>
  <si>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</si>
  <si>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</si>
  <si>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</si>
  <si>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</si>
  <si>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</si>
  <si>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</si>
  <si>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</si>
  <si>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</si>
  <si>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</si>
  <si>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</si>
  <si>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</si>
  <si>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</si>
  <si>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</si>
  <si>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</si>
  <si>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</si>
  <si>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</si>
  <si>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</si>
  <si>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</si>
  <si>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</si>
  <si>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</si>
  <si>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</si>
  <si>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</si>
  <si>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</si>
  <si>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</si>
  <si>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</si>
  <si>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</si>
  <si>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</si>
  <si>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</si>
  <si>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</si>
  <si>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</si>
  <si>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</si>
  <si>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</si>
  <si>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</si>
  <si>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</si>
  <si>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</si>
  <si>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</si>
  <si>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</si>
  <si>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</si>
  <si>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</si>
  <si>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</si>
  <si>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</si>
  <si>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</si>
  <si>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</si>
  <si>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</si>
  <si>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</si>
  <si>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</si>
  <si>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</si>
  <si>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</si>
  <si>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</si>
  <si>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</si>
  <si>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</si>
  <si>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</si>
  <si>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</si>
  <si>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</si>
  <si>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</si>
  <si>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</si>
  <si>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</si>
  <si>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</si>
  <si>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</si>
  <si>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</si>
  <si>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</si>
  <si>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</si>
  <si>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</si>
  <si>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</si>
  <si>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</si>
  <si>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</si>
  <si>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</si>
  <si>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</si>
  <si>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</si>
  <si>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</si>
  <si>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</si>
  <si>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</si>
  <si>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</si>
  <si>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</si>
  <si>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</si>
  <si>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</si>
  <si>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</si>
  <si>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</si>
  <si>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</si>
  <si>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</si>
  <si>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</si>
  <si>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</si>
  <si>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</si>
  <si>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</si>
  <si>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</si>
  <si>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</si>
  <si>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</si>
  <si>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</si>
  <si>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</si>
  <si>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</si>
  <si>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</si>
  <si>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</si>
  <si>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</si>
  <si>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</si>
  <si>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</si>
  <si>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</si>
  <si>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</si>
  <si>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</si>
  <si>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</si>
  <si>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</si>
  <si>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</si>
  <si>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</si>
  <si>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</si>
  <si>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</si>
  <si>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</si>
  <si>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</si>
  <si>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</si>
  <si>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</si>
  <si>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</si>
  <si>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</si>
  <si>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</si>
  <si>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</si>
  <si>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</si>
  <si>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</si>
  <si>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</si>
  <si>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</si>
  <si>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</si>
  <si>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</si>
  <si>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</si>
  <si>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</si>
  <si>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</si>
  <si>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</si>
  <si>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</si>
  <si>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</si>
  <si>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</si>
  <si>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</si>
  <si>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</si>
  <si>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</si>
  <si>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</si>
  <si>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</si>
  <si>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</si>
  <si>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</si>
  <si>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</si>
  <si>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</si>
  <si>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</si>
  <si>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</si>
  <si>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</si>
  <si>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</si>
  <si>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</si>
  <si>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</si>
  <si>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</si>
  <si>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</si>
  <si>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</si>
  <si>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</si>
  <si>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</si>
  <si>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</si>
  <si>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</si>
  <si>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</si>
  <si>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</si>
  <si>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</si>
  <si>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</si>
  <si>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</si>
  <si>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</si>
  <si>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</si>
  <si>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</si>
  <si>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</si>
  <si>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</si>
  <si>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</si>
  <si>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</si>
  <si>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</si>
  <si>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</si>
  <si>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</si>
  <si>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</si>
  <si>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</si>
  <si>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</si>
  <si>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</si>
  <si>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</si>
  <si>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</si>
  <si>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</si>
  <si>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</si>
  <si>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</si>
  <si>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</si>
  <si>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</si>
  <si>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</si>
  <si>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</si>
  <si>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</si>
  <si>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</si>
  <si>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</si>
  <si>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</si>
  <si>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</si>
  <si>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</si>
  <si>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</si>
  <si>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</si>
  <si>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</si>
  <si>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</si>
  <si>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</si>
  <si>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</si>
  <si>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</si>
  <si>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</si>
  <si>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</si>
  <si>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</si>
  <si>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</si>
  <si>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</si>
  <si>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</si>
  <si>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</si>
  <si>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</si>
  <si>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</si>
  <si>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</si>
  <si>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</si>
  <si>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</si>
  <si>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</si>
  <si>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</si>
  <si>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</si>
  <si>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</si>
  <si>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</si>
  <si>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</si>
  <si>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</si>
  <si>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</si>
  <si>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</si>
  <si>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</si>
  <si>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</si>
  <si>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</si>
  <si>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</si>
  <si>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</si>
  <si>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</si>
  <si>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</si>
  <si>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</si>
  <si>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</si>
  <si>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</si>
  <si>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</si>
  <si>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</si>
  <si>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</si>
  <si>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</si>
  <si>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</si>
  <si>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</si>
  <si>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</si>
  <si>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</si>
  <si>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</si>
  <si>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</si>
  <si>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</si>
  <si>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</si>
  <si>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</si>
  <si>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</si>
  <si>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</si>
  <si>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</si>
  <si>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</si>
  <si>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</si>
  <si>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</si>
  <si>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</si>
  <si>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</si>
  <si>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</si>
  <si>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</si>
  <si>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</si>
  <si>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</si>
  <si>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</si>
  <si>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</si>
  <si>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</si>
  <si>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</si>
  <si>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</si>
  <si>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</si>
  <si>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</si>
  <si>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</si>
  <si>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</si>
  <si>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</si>
  <si>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</si>
  <si>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</si>
  <si>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</si>
  <si>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</si>
  <si>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</si>
  <si>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</si>
  <si>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</si>
  <si>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</si>
  <si>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</si>
  <si>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</si>
  <si>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</si>
  <si>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</si>
  <si>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</si>
  <si>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</si>
  <si>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</si>
  <si>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</si>
  <si>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</si>
  <si>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</si>
  <si>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</si>
  <si>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</si>
  <si>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</si>
  <si>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</si>
  <si>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</si>
  <si>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</si>
  <si>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</si>
  <si>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</si>
  <si>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</si>
  <si>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</si>
  <si>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</si>
  <si>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</si>
  <si>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</si>
  <si>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</si>
  <si>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</si>
  <si>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</si>
  <si>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</si>
  <si>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</si>
  <si>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</si>
  <si>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</si>
  <si>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</si>
  <si>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</si>
  <si>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</si>
  <si>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</si>
  <si>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</si>
  <si>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</si>
  <si>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</si>
  <si>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</si>
  <si>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</si>
  <si>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</si>
  <si>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</si>
  <si>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</si>
  <si>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</si>
  <si>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</si>
  <si>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</si>
  <si>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</si>
  <si>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</si>
  <si>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</si>
  <si>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</si>
  <si>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</si>
  <si>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</si>
  <si>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</si>
  <si>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</si>
  <si>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</si>
  <si>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</si>
  <si>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</si>
  <si>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</si>
  <si>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</si>
  <si>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</si>
  <si>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</si>
  <si>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</si>
  <si>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</si>
  <si>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</si>
  <si>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</si>
  <si>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</si>
  <si>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</si>
  <si>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</si>
  <si>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</si>
  <si>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</si>
  <si>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</si>
  <si>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</si>
  <si>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</si>
  <si>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</si>
  <si>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</si>
  <si>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</si>
  <si>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</si>
  <si>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</si>
  <si>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</si>
  <si>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</si>
  <si>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</si>
  <si>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</si>
  <si>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</si>
  <si>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</si>
  <si>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</si>
  <si>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</si>
  <si>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</si>
  <si>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</si>
  <si>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</si>
  <si>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</si>
  <si>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</si>
  <si>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</si>
  <si>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</si>
  <si>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</si>
  <si>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</si>
  <si>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</si>
  <si>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</si>
  <si>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</si>
  <si>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</si>
  <si>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</si>
  <si>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</si>
  <si>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</si>
  <si>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</si>
  <si>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</si>
  <si>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</si>
  <si>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</si>
  <si>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</si>
  <si>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</si>
  <si>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</si>
  <si>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</si>
  <si>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</si>
  <si>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</si>
  <si>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</si>
  <si>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</si>
  <si>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</si>
  <si>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</si>
  <si>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</si>
  <si>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</si>
  <si>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</si>
  <si>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</si>
  <si>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</si>
  <si>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</si>
  <si>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</si>
  <si>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</si>
  <si>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</si>
  <si>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</si>
  <si>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</si>
  <si>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</si>
  <si>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</si>
  <si>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</si>
  <si>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</si>
  <si>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</si>
  <si>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</si>
  <si>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</si>
  <si>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</si>
  <si>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</si>
  <si>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</si>
  <si>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</si>
  <si>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</si>
  <si>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</si>
  <si>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</si>
  <si>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</si>
  <si>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</si>
  <si>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</si>
  <si>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</si>
  <si>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</si>
  <si>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</si>
  <si>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</si>
  <si>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</si>
  <si>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</si>
  <si>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</si>
  <si>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</si>
  <si>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</si>
  <si>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</si>
  <si>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</si>
  <si>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</si>
  <si>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</si>
  <si>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</si>
  <si>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</si>
  <si>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</si>
  <si>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</si>
  <si>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</si>
  <si>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</si>
  <si>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</si>
  <si>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</si>
  <si>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</si>
  <si>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</si>
  <si>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</si>
  <si>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</si>
  <si>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</si>
  <si>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</si>
  <si>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</si>
  <si>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</si>
  <si>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</si>
  <si>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</si>
  <si>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</si>
  <si>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</si>
  <si>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</si>
  <si>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</si>
  <si>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</si>
  <si>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</si>
  <si>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</si>
  <si>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</si>
  <si>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</si>
  <si>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</si>
  <si>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</si>
  <si>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</si>
  <si>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</si>
  <si>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</si>
  <si>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</si>
  <si>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</si>
  <si>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</si>
  <si>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</si>
  <si>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</si>
  <si>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</si>
  <si>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</si>
  <si>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</si>
  <si>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</si>
  <si>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</si>
  <si>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</si>
  <si>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</si>
  <si>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</si>
  <si>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</si>
  <si>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</si>
  <si>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</si>
  <si>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</si>
  <si>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</si>
  <si>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</si>
  <si>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</si>
  <si>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</si>
  <si>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</si>
  <si>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</si>
  <si>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</si>
  <si>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</si>
  <si>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</si>
  <si>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</si>
  <si>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</si>
  <si>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</si>
  <si>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</si>
  <si>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</si>
  <si>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</si>
  <si>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</si>
  <si>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</si>
  <si>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</si>
  <si>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</si>
  <si>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</si>
  <si>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</si>
  <si>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</si>
  <si>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</si>
  <si>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</si>
  <si>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</si>
  <si>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</si>
  <si>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</si>
  <si>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</si>
  <si>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</si>
  <si>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</si>
  <si>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</si>
  <si>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</si>
  <si>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</si>
  <si>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</si>
  <si>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</si>
  <si>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</si>
  <si>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</si>
  <si>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</si>
  <si>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</si>
  <si>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</si>
  <si>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</si>
  <si>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</si>
  <si>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</si>
  <si>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</si>
  <si>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</si>
  <si>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</si>
  <si>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</si>
  <si>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</si>
  <si>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</si>
  <si>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</si>
  <si>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</si>
  <si>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</si>
  <si>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</si>
  <si>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</si>
  <si>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</si>
  <si>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</si>
  <si>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</si>
  <si>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</si>
  <si>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</si>
  <si>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</si>
  <si>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</si>
  <si>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</si>
  <si>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</si>
  <si>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</si>
  <si>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</si>
  <si>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</si>
  <si>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</si>
  <si>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</si>
  <si>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</si>
  <si>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</si>
  <si>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</si>
  <si>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</si>
  <si>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</si>
  <si>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</si>
  <si>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</si>
  <si>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</si>
  <si>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</si>
  <si>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</si>
  <si>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</si>
  <si>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</si>
  <si>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</si>
  <si>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</si>
  <si>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</si>
  <si>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</si>
  <si>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</si>
  <si>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</si>
  <si>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</si>
  <si>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</si>
  <si>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</si>
  <si>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</si>
  <si>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</si>
  <si>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</si>
  <si>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</si>
  <si>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</si>
  <si>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</si>
  <si>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</si>
  <si>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</si>
  <si>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</si>
  <si>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</si>
  <si>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</si>
  <si>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</si>
  <si>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</si>
  <si>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</si>
  <si>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</si>
  <si>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</si>
  <si>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</si>
  <si>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</si>
  <si>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</si>
  <si>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</si>
  <si>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</si>
  <si>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</si>
  <si>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</si>
  <si>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</si>
  <si>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</si>
  <si>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</si>
  <si>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</si>
  <si>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</si>
  <si>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</si>
  <si>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</si>
  <si>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</si>
  <si>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</si>
  <si>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</si>
  <si>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</si>
  <si>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</si>
  <si>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</si>
  <si>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</si>
  <si>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</si>
  <si>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</si>
  <si>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</si>
  <si>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</si>
  <si>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</si>
  <si>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</si>
  <si>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</si>
  <si>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</si>
  <si>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</si>
  <si>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</si>
  <si>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</si>
  <si>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</si>
  <si>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</si>
  <si>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</si>
  <si>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</si>
  <si>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</si>
  <si>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</si>
  <si>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</si>
  <si>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</si>
  <si>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</si>
  <si>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</si>
  <si>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</si>
  <si>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</si>
  <si>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</si>
  <si>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</si>
  <si>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</si>
  <si>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</si>
  <si>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</si>
  <si>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</si>
  <si>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</si>
  <si>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</si>
  <si>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</si>
  <si>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</si>
  <si>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</si>
  <si>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</si>
  <si>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</si>
  <si>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</si>
  <si>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</si>
  <si>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</si>
  <si>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</si>
  <si>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</si>
  <si>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</si>
  <si>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</si>
  <si>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</si>
  <si>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</si>
  <si>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</si>
  <si>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</si>
  <si>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</si>
  <si>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</si>
  <si>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</si>
  <si>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</si>
  <si>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</si>
  <si>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</si>
  <si>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</si>
  <si>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</si>
  <si>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</si>
  <si>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</si>
  <si>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</si>
  <si>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</si>
  <si>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</si>
  <si>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</si>
  <si>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</si>
  <si>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</si>
  <si>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</si>
  <si>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</si>
  <si>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</si>
  <si>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</si>
  <si>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</si>
  <si>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</si>
  <si>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</si>
  <si>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</si>
  <si>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</si>
  <si>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</si>
  <si>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</si>
  <si>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</si>
  <si>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</si>
  <si>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</si>
  <si>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</si>
  <si>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</si>
  <si>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</si>
  <si>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</si>
  <si>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</si>
  <si>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</si>
  <si>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</si>
  <si>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</si>
  <si>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</si>
  <si>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</si>
  <si>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</si>
  <si>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</si>
  <si>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</si>
  <si>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</si>
  <si>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</si>
  <si>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</si>
  <si>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</si>
  <si>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</si>
  <si>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</si>
  <si>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</si>
  <si>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</si>
  <si>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</si>
  <si>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</si>
  <si>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</si>
  <si>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</si>
  <si>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</si>
  <si>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</si>
  <si>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</si>
  <si>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</si>
  <si>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</si>
  <si>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</si>
  <si>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</si>
  <si>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</si>
  <si>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</si>
  <si>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</si>
  <si>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</si>
  <si>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</si>
  <si>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</si>
  <si>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</si>
  <si>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</si>
  <si>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</si>
  <si>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</si>
  <si>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</si>
  <si>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</si>
  <si>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</si>
  <si>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</si>
  <si>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</si>
  <si>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</si>
  <si>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</si>
  <si>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</si>
  <si>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</si>
  <si>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</si>
  <si>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</si>
  <si>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</si>
  <si>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</si>
  <si>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</si>
  <si>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</si>
  <si>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</si>
  <si>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</si>
  <si>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</si>
  <si>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</si>
  <si>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</si>
  <si>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</si>
  <si>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</si>
  <si>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</si>
  <si>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</si>
  <si>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</si>
  <si>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</si>
  <si>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</si>
  <si>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</si>
  <si>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</si>
  <si>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</si>
  <si>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</si>
  <si>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</si>
  <si>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</si>
  <si>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</si>
  <si>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</si>
  <si>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</si>
  <si>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</si>
  <si>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</si>
  <si>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</si>
  <si>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</si>
  <si>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</si>
  <si>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</si>
  <si>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</si>
  <si>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</si>
  <si>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</si>
  <si>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</si>
  <si>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</si>
  <si>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</si>
  <si>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</si>
  <si>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</si>
  <si>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</si>
  <si>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</si>
  <si>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</si>
  <si>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</si>
  <si>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</si>
  <si>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</si>
  <si>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</si>
  <si>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</si>
  <si>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</si>
  <si>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</si>
  <si>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</si>
  <si>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</si>
  <si>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</si>
  <si>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</si>
  <si>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</si>
  <si>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</si>
  <si>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</si>
  <si>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</si>
  <si>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</si>
  <si>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</si>
  <si>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</si>
  <si>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</si>
  <si>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</si>
  <si>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</si>
  <si>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</si>
  <si>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</si>
  <si>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</si>
  <si>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</si>
  <si>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</si>
  <si>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</si>
  <si>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</si>
  <si>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</si>
  <si>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</si>
  <si>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</si>
  <si>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</si>
  <si>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</si>
  <si>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</si>
  <si>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</si>
  <si>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</si>
  <si>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</si>
  <si>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</si>
  <si>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</si>
  <si>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</si>
  <si>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</si>
  <si>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</si>
  <si>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</si>
  <si>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</si>
  <si>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</si>
  <si>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</si>
  <si>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</si>
  <si>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</si>
  <si>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</si>
  <si>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</si>
  <si>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</si>
  <si>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</si>
  <si>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</si>
  <si>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</si>
  <si>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</si>
  <si>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</si>
  <si>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</si>
  <si>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</si>
  <si>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</si>
  <si>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</si>
  <si>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</si>
  <si>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</si>
  <si>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</si>
  <si>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</si>
  <si>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</si>
  <si>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</si>
  <si>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</si>
  <si>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</si>
  <si>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</si>
  <si>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</si>
  <si>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</si>
  <si>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</si>
  <si>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</si>
  <si>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</si>
  <si>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</si>
  <si>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</si>
  <si>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</si>
  <si>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</si>
  <si>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</si>
  <si>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</si>
  <si>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</si>
  <si>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</si>
  <si>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</si>
  <si>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</si>
  <si>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</si>
  <si>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</si>
  <si>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</si>
  <si>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</si>
  <si>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</si>
  <si>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</si>
  <si>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</si>
  <si>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</si>
  <si>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</si>
  <si>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</si>
  <si>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</si>
  <si>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</si>
  <si>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</si>
  <si>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</si>
  <si>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</si>
  <si>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</si>
  <si>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</si>
  <si>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</si>
  <si>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</si>
  <si>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</si>
  <si>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</si>
  <si>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</si>
  <si>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</si>
  <si>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</si>
  <si>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</si>
  <si>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</si>
  <si>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</si>
  <si>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</si>
  <si>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</si>
  <si>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</si>
  <si>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</si>
  <si>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</si>
  <si>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</si>
  <si>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</si>
  <si>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</si>
  <si>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</si>
  <si>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</si>
  <si>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</si>
  <si>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</si>
  <si>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</si>
  <si>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</si>
  <si>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</si>
  <si>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</si>
  <si>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</si>
  <si>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</si>
  <si>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</si>
  <si>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</si>
  <si>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</si>
  <si>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</si>
  <si>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</si>
  <si>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</si>
  <si>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</si>
  <si>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</si>
  <si>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</si>
  <si>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</si>
  <si>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</si>
  <si>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</si>
  <si>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</si>
  <si>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</si>
  <si>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</si>
  <si>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</si>
  <si>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</si>
  <si>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</si>
  <si>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</si>
  <si>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</si>
  <si>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</si>
  <si>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</si>
  <si>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</si>
  <si>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</si>
  <si>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</si>
  <si>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</si>
  <si>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</si>
  <si>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</si>
  <si>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</si>
  <si>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</si>
  <si>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</si>
  <si>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</si>
  <si>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</si>
  <si>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</si>
  <si>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</si>
  <si>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</si>
  <si>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</si>
  <si>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</si>
  <si>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</si>
  <si>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</si>
  <si>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</si>
  <si>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</si>
  <si>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</si>
  <si>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</si>
  <si>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</si>
  <si>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</si>
  <si>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</si>
  <si>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</si>
  <si>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</si>
  <si>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</si>
  <si>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</si>
  <si>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</si>
  <si>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</si>
  <si>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</si>
  <si>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</si>
  <si>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</si>
  <si>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</si>
  <si>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</si>
  <si>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</si>
  <si>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</si>
  <si>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</si>
  <si>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</si>
  <si>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</si>
  <si>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</si>
  <si>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</si>
  <si>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</si>
  <si>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</si>
  <si>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</si>
  <si>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</si>
  <si>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</si>
  <si>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</si>
  <si>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</si>
  <si>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</si>
  <si>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</si>
  <si>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</si>
  <si>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</si>
  <si>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</si>
  <si>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</si>
  <si>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</si>
  <si>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</si>
  <si>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</si>
  <si>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</si>
  <si>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</si>
  <si>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</si>
  <si>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</si>
  <si>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</si>
  <si>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</si>
  <si>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</si>
  <si>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</si>
  <si>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</si>
  <si>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</si>
  <si>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</si>
  <si>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</si>
  <si>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</si>
  <si>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</si>
  <si>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</si>
  <si>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</si>
  <si>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</si>
  <si>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</si>
  <si>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</si>
  <si>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</si>
  <si>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</si>
  <si>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</si>
  <si>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</si>
  <si>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</si>
  <si>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</si>
  <si>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</si>
  <si>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</si>
  <si>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</si>
  <si>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</si>
  <si>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</si>
  <si>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</si>
  <si>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</si>
  <si>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</si>
  <si>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</si>
  <si>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</si>
  <si>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</si>
  <si>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</si>
  <si>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</si>
  <si>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</si>
  <si>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</si>
  <si>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</si>
  <si>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</si>
  <si>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</si>
  <si>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</si>
  <si>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</si>
  <si>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</si>
  <si>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</si>
  <si>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</si>
  <si>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</si>
  <si>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</si>
  <si>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</si>
  <si>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</si>
  <si>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</si>
  <si>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</si>
  <si>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</si>
  <si>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</si>
  <si>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</si>
  <si>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</si>
  <si>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</si>
  <si>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</si>
  <si>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</si>
  <si>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</si>
  <si>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</si>
  <si>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</si>
  <si>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</si>
  <si>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</si>
  <si>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</si>
  <si>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</si>
  <si>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</si>
  <si>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</si>
  <si>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</si>
  <si>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</si>
  <si>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</si>
  <si>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</si>
  <si>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</si>
  <si>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</si>
  <si>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</si>
  <si>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</si>
  <si>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</si>
  <si>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</si>
  <si>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</si>
  <si>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</si>
  <si>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</si>
  <si>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</si>
  <si>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</si>
  <si>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</si>
  <si>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</si>
  <si>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</si>
  <si>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</si>
  <si>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</si>
  <si>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</si>
  <si>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</si>
  <si>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</si>
  <si>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</si>
  <si>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</si>
  <si>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</si>
  <si>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</si>
  <si>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</si>
  <si>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</si>
  <si>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</si>
  <si>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</si>
  <si>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</si>
  <si>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</si>
  <si>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</si>
  <si>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</si>
  <si>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</si>
  <si>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</si>
  <si>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</si>
  <si>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</si>
  <si>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</si>
  <si>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</si>
  <si>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</si>
  <si>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</si>
  <si>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</si>
  <si>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</si>
  <si>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</si>
  <si>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</si>
  <si>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</si>
  <si>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</si>
  <si>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</si>
  <si>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</si>
  <si>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</si>
  <si>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</si>
  <si>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</si>
  <si>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</si>
  <si>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</si>
  <si>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</si>
  <si>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</si>
  <si>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</si>
  <si>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</si>
  <si>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</si>
  <si>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</si>
  <si>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</si>
  <si>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</si>
  <si>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</si>
  <si>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</si>
  <si>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</si>
  <si>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</si>
  <si>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</si>
  <si>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</si>
  <si>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</si>
  <si>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</si>
  <si>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</si>
  <si>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</si>
  <si>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</si>
  <si>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</si>
  <si>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</si>
  <si>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</si>
  <si>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</si>
  <si>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</si>
  <si>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</si>
  <si>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</si>
  <si>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</si>
  <si>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</si>
  <si>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</si>
  <si>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</si>
  <si>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</si>
  <si>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</si>
  <si>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</si>
  <si>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</si>
  <si>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</si>
  <si>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</si>
  <si>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</si>
  <si>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</si>
  <si>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</si>
  <si>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</si>
  <si>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</si>
  <si>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</si>
  <si>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</si>
  <si>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</si>
  <si>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</si>
  <si>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</si>
  <si>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</si>
  <si>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</si>
  <si>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</si>
  <si>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</si>
  <si>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</si>
  <si>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</si>
  <si>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</si>
  <si>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</si>
  <si>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</si>
  <si>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</si>
  <si>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</si>
  <si>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</si>
  <si>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</si>
  <si>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</si>
  <si>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</si>
  <si>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</si>
  <si>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</si>
  <si>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</si>
  <si>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</si>
  <si>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</si>
  <si>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</si>
  <si>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</si>
  <si>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</si>
  <si>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</si>
  <si>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</si>
  <si>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</si>
  <si>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</si>
  <si>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</si>
  <si>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</si>
  <si>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</si>
  <si>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</si>
  <si>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</si>
  <si>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</si>
  <si>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</si>
  <si>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</si>
  <si>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</si>
  <si>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</si>
  <si>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</si>
  <si>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</si>
  <si>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</si>
  <si>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</si>
  <si>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</si>
  <si>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</si>
  <si>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</si>
  <si>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</si>
  <si>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</si>
  <si>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</si>
  <si>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</si>
  <si>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</si>
  <si>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</si>
  <si>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</si>
  <si>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</si>
  <si>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</si>
  <si>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</si>
  <si>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</si>
  <si>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</si>
  <si>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</si>
  <si>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</si>
  <si>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</si>
  <si>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</si>
  <si>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</si>
  <si>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</si>
  <si>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</si>
  <si>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</si>
  <si>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</si>
  <si>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</si>
  <si>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</si>
  <si>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</si>
  <si>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</si>
  <si>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</si>
  <si>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</si>
  <si>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</si>
  <si>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</si>
  <si>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</si>
  <si>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</si>
  <si>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</si>
  <si>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</si>
  <si>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</si>
  <si>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</si>
  <si>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</si>
  <si>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</si>
  <si>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</si>
  <si>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</si>
  <si>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</si>
  <si>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</si>
  <si>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</si>
  <si>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</si>
  <si>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</si>
  <si>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</si>
  <si>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</si>
  <si>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</si>
  <si>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</si>
  <si>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</si>
  <si>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</si>
  <si>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</si>
  <si>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</si>
  <si>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</si>
  <si>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</si>
  <si>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</si>
  <si>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</si>
  <si>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</si>
  <si>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</si>
  <si>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</si>
  <si>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</si>
  <si>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</si>
  <si>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</si>
  <si>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</si>
  <si>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</si>
  <si>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</si>
  <si>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</si>
  <si>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</si>
  <si>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</si>
  <si>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</si>
  <si>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</si>
  <si>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</si>
  <si>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</si>
  <si>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</si>
  <si>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</si>
  <si>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</si>
  <si>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</si>
  <si>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</si>
  <si>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</si>
  <si>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</si>
  <si>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</si>
  <si>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</si>
  <si>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</si>
  <si>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</si>
  <si>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</si>
  <si>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</si>
  <si>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</si>
  <si>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</si>
  <si>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</si>
  <si>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</si>
  <si>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</si>
  <si>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</si>
  <si>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</si>
  <si>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</si>
  <si>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</si>
  <si>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</si>
  <si>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</si>
  <si>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</si>
  <si>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</si>
  <si>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</si>
  <si>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</si>
  <si>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</si>
  <si>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</si>
  <si>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</si>
  <si>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</si>
  <si>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</si>
  <si>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</si>
  <si>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</si>
  <si>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</si>
  <si>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</si>
  <si>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</si>
  <si>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</si>
  <si>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</si>
  <si>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</si>
  <si>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</si>
  <si>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</si>
  <si>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</si>
  <si>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</si>
  <si>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</si>
  <si>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</si>
  <si>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</si>
  <si>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</si>
  <si>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</si>
  <si>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</si>
  <si>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</si>
  <si>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</si>
  <si>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</si>
  <si>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</si>
  <si>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</si>
  <si>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</si>
  <si>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</si>
  <si>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</si>
  <si>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</si>
  <si>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</si>
  <si>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</si>
  <si>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</si>
  <si>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</si>
  <si>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</si>
  <si>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</si>
  <si>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</si>
  <si>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</si>
  <si>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</si>
  <si>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</si>
  <si>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</si>
  <si>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</si>
  <si>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</si>
  <si>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</si>
  <si>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</si>
  <si>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</si>
  <si>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</si>
  <si>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</si>
  <si>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</si>
  <si>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</si>
  <si>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</si>
  <si>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</si>
  <si>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</si>
  <si>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</si>
  <si>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</si>
  <si>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</si>
  <si>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</si>
  <si>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</si>
  <si>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</si>
  <si>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</si>
  <si>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</si>
  <si>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</si>
  <si>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</si>
  <si>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</si>
  <si>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</si>
  <si>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</si>
  <si>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</si>
  <si>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</si>
  <si>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</si>
  <si>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</si>
  <si>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</si>
  <si>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</si>
  <si>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</si>
  <si>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</si>
  <si>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</si>
  <si>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</si>
  <si>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</si>
  <si>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</si>
  <si>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</si>
  <si>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</si>
  <si>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</si>
  <si>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</si>
  <si>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</si>
  <si>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</si>
  <si>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</si>
  <si>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</si>
  <si>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</si>
  <si>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</si>
  <si>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</si>
  <si>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</si>
  <si>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</si>
  <si>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</si>
  <si>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</si>
  <si>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</si>
  <si>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</si>
  <si>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</si>
  <si>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</si>
  <si>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</si>
  <si>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</si>
  <si>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</si>
  <si>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</si>
  <si>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</si>
  <si>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</si>
  <si>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</si>
  <si>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</si>
  <si>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</si>
  <si>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</si>
  <si>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</si>
  <si>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</si>
  <si>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</si>
  <si>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</si>
  <si>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</si>
  <si>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</si>
  <si>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</si>
  <si>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</si>
  <si>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</si>
  <si>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</si>
  <si>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</si>
  <si>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</si>
  <si>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</si>
  <si>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</si>
  <si>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</si>
  <si>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</si>
  <si>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</si>
  <si>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</si>
  <si>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</si>
  <si>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</si>
  <si>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</si>
  <si>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</si>
  <si>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</si>
  <si>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</si>
  <si>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</si>
  <si>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</si>
  <si>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</si>
  <si>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</si>
  <si>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</si>
  <si>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</si>
  <si>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</si>
  <si>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</si>
  <si>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</si>
  <si>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</si>
  <si>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</si>
  <si>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</si>
  <si>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</si>
  <si>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</si>
  <si>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</si>
  <si>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</si>
  <si>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</si>
  <si>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</si>
  <si>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</si>
  <si>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</si>
  <si>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</si>
  <si>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</si>
  <si>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</si>
  <si>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</si>
  <si>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</si>
  <si>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</si>
  <si>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</si>
  <si>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</si>
  <si>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</si>
  <si>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</si>
  <si>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</si>
  <si>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</si>
  <si>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</si>
  <si>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</si>
  <si>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</si>
  <si>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</si>
  <si>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</si>
  <si>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</si>
  <si>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</si>
  <si>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</si>
  <si>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</si>
  <si>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</si>
  <si>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</si>
  <si>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</si>
  <si>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</si>
  <si>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</si>
  <si>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</si>
  <si>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</si>
  <si>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</si>
  <si>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</si>
  <si>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</si>
  <si>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</si>
  <si>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</si>
  <si>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</si>
  <si>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</si>
  <si>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</si>
  <si>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</si>
  <si>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</si>
  <si>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</si>
  <si>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</si>
  <si>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</si>
  <si>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</si>
  <si>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</si>
  <si>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</si>
  <si>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</si>
  <si>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</si>
  <si>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</si>
  <si>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</si>
  <si>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</si>
  <si>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</si>
  <si>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</si>
  <si>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</si>
  <si>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</si>
  <si>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</si>
  <si>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</si>
  <si>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</si>
  <si>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</si>
  <si>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</si>
  <si>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</si>
  <si>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</si>
  <si>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</si>
  <si>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</si>
  <si>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</si>
  <si>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</si>
  <si>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</si>
  <si>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</si>
  <si>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</si>
  <si>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</si>
  <si>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</si>
  <si>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</si>
  <si>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</si>
  <si>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</si>
  <si>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</si>
  <si>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</si>
  <si>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</si>
  <si>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</si>
  <si>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</si>
  <si>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</si>
  <si>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</si>
  <si>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</si>
  <si>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</si>
  <si>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</si>
  <si>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</si>
  <si>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</si>
  <si>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</si>
  <si>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</si>
  <si>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</si>
  <si>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</si>
  <si>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</si>
  <si>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</si>
  <si>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</si>
  <si>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</si>
  <si>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</si>
  <si>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</si>
  <si>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</si>
  <si>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</si>
  <si>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</si>
  <si>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</si>
  <si>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</si>
  <si>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</si>
  <si>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</si>
  <si>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</si>
  <si>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</si>
  <si>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</si>
  <si>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</si>
  <si>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</si>
  <si>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</si>
  <si>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</si>
  <si>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</si>
  <si>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</si>
  <si>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</si>
  <si>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</si>
  <si>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</si>
  <si>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</si>
  <si>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</si>
  <si>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</si>
  <si>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</si>
  <si>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</si>
  <si>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</si>
  <si>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</si>
  <si>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</si>
  <si>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</si>
  <si>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</si>
  <si>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</si>
  <si>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</si>
  <si>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</si>
  <si>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</si>
  <si>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</si>
  <si>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</si>
  <si>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</si>
  <si>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</si>
  <si>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</si>
  <si>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</si>
  <si>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</si>
  <si>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</si>
  <si>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</si>
  <si>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</si>
  <si>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</si>
  <si>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</si>
  <si>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</si>
  <si>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</si>
  <si>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</si>
  <si>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</si>
  <si>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</si>
  <si>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</si>
  <si>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</si>
  <si>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</si>
  <si>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</si>
  <si>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</si>
  <si>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</si>
  <si>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</si>
  <si>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</si>
  <si>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</si>
  <si>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</si>
  <si>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</si>
  <si>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</si>
  <si>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</si>
  <si>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</si>
  <si>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</si>
  <si>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</si>
  <si>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</si>
  <si>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</si>
  <si>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</si>
  <si>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</si>
  <si>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</si>
  <si>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</si>
  <si>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</si>
  <si>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</si>
  <si>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</si>
  <si>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</si>
  <si>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</si>
  <si>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</si>
  <si>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</si>
  <si>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</si>
  <si>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</si>
  <si>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</si>
  <si>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</si>
  <si>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</si>
  <si>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</si>
  <si>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</si>
  <si>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</si>
  <si>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</si>
  <si>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</si>
  <si>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</si>
  <si>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</si>
  <si>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</si>
  <si>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</si>
  <si>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</si>
  <si>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</si>
  <si>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</si>
  <si>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</si>
  <si>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</si>
  <si>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</si>
  <si>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</si>
  <si>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</si>
  <si>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</si>
  <si>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</si>
  <si>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</si>
  <si>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</si>
  <si>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</si>
  <si>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</si>
  <si>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</si>
  <si>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</si>
  <si>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</si>
  <si>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</si>
  <si>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</si>
  <si>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</si>
  <si>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</si>
  <si>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</si>
  <si>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</si>
  <si>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</si>
  <si>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</si>
  <si>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</si>
  <si>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</si>
  <si>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</si>
  <si>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</si>
  <si>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</si>
  <si>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</si>
  <si>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</si>
  <si>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</si>
  <si>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</si>
  <si>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</si>
  <si>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</si>
  <si>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</si>
  <si>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</si>
  <si>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</si>
  <si>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</si>
  <si>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</si>
  <si>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</si>
  <si>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</si>
  <si>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</si>
  <si>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</si>
  <si>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</si>
  <si>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</si>
  <si>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</si>
  <si>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</si>
  <si>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</si>
  <si>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</si>
  <si>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</si>
  <si>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</si>
  <si>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</si>
  <si>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</si>
  <si>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</si>
  <si>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</si>
  <si>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</si>
  <si>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</si>
  <si>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</si>
  <si>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</si>
  <si>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</si>
  <si>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</si>
  <si>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</si>
  <si>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</si>
  <si>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</si>
  <si>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</si>
  <si>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</si>
  <si>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</si>
  <si>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</si>
  <si>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</si>
  <si>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</si>
  <si>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</si>
  <si>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</si>
  <si>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</si>
  <si>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</si>
  <si>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</si>
  <si>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</si>
  <si>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</si>
  <si>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</si>
  <si>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</si>
  <si>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</si>
  <si>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</si>
  <si>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</si>
  <si>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</si>
  <si>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</si>
  <si>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</si>
  <si>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</si>
  <si>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</si>
  <si>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</si>
  <si>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</si>
  <si>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</si>
  <si>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</si>
  <si>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</si>
  <si>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</si>
  <si>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</si>
  <si>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</si>
  <si>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</si>
  <si>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</si>
  <si>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</si>
  <si>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</si>
  <si>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</si>
  <si>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</si>
  <si>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</si>
  <si>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</si>
  <si>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</si>
  <si>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</si>
  <si>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</si>
  <si>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</si>
  <si>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</si>
  <si>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</si>
  <si>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</si>
  <si>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</si>
  <si>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</si>
  <si>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</si>
  <si>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</si>
  <si>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</si>
  <si>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</si>
  <si>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</si>
  <si>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</si>
  <si>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</si>
  <si>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</si>
  <si>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</si>
  <si>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</si>
  <si>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</si>
  <si>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</si>
  <si>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</si>
  <si>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</si>
  <si>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</si>
  <si>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</si>
  <si>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</si>
  <si>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</si>
  <si>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</si>
  <si>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</si>
  <si>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</si>
  <si>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</si>
  <si>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</si>
  <si>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</si>
  <si>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</si>
  <si>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</si>
  <si>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</si>
  <si>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</si>
  <si>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</si>
  <si>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</si>
  <si>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</si>
  <si>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</si>
  <si>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</si>
  <si>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</si>
  <si>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</si>
  <si>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</si>
  <si>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</si>
  <si>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</si>
  <si>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</si>
  <si>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</si>
  <si>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</si>
  <si>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</si>
  <si>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</si>
  <si>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</si>
  <si>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</si>
  <si>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</si>
  <si>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</si>
  <si>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</si>
  <si>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</si>
  <si>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</si>
  <si>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</si>
  <si>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</si>
  <si>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</si>
  <si>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</si>
  <si>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</si>
  <si>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</si>
  <si>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</si>
  <si>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</si>
  <si>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</si>
  <si>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</si>
  <si>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</si>
  <si>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</si>
  <si>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</si>
  <si>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</si>
  <si>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</si>
  <si>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</si>
  <si>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</si>
  <si>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</si>
  <si>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</si>
  <si>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</si>
  <si>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</si>
  <si>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</si>
  <si>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</si>
  <si>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</si>
  <si>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</si>
  <si>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</si>
  <si>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</si>
  <si>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</si>
  <si>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</si>
  <si>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</si>
  <si>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</si>
  <si>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</si>
  <si>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</si>
  <si>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</si>
  <si>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</si>
  <si>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</si>
  <si>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</si>
  <si>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</si>
  <si>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</si>
  <si>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</si>
  <si>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</si>
  <si>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</si>
  <si>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</si>
  <si>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</si>
  <si>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</si>
  <si>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</si>
  <si>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</si>
  <si>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</si>
  <si>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</si>
  <si>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</si>
  <si>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</si>
  <si>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</si>
  <si>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</si>
  <si>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</si>
  <si>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</si>
  <si>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</si>
  <si>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</si>
  <si>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</si>
  <si>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</si>
  <si>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</si>
  <si>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</si>
  <si>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</si>
  <si>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</si>
  <si>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</si>
  <si>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</si>
  <si>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</si>
  <si>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</si>
  <si>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</si>
  <si>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</si>
  <si>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</si>
  <si>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</si>
  <si>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</si>
  <si>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</si>
  <si>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</si>
  <si>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</si>
  <si>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</si>
  <si>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</si>
  <si>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</si>
  <si>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</si>
  <si>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</si>
  <si>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</si>
  <si>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</si>
  <si>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</si>
  <si>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</si>
  <si>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</si>
  <si>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</si>
  <si>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</si>
  <si>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</si>
  <si>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</si>
  <si>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</si>
  <si>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</si>
  <si>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</si>
  <si>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</si>
  <si>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</si>
  <si>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</si>
  <si>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</si>
  <si>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</si>
  <si>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</si>
  <si>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</si>
  <si>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</si>
  <si>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</si>
  <si>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</si>
  <si>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</si>
  <si>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</si>
  <si>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</si>
  <si>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</si>
  <si>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</si>
  <si>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</si>
  <si>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</si>
  <si>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</si>
  <si>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</si>
  <si>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</si>
  <si>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</si>
  <si>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</si>
  <si>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</si>
  <si>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</si>
  <si>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</si>
  <si>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</si>
  <si>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</si>
  <si>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</si>
  <si>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</si>
  <si>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</si>
  <si>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</si>
  <si>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</si>
  <si>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</si>
  <si>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</si>
  <si>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</si>
  <si>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</si>
  <si>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</si>
  <si>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</si>
  <si>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</si>
  <si>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</si>
  <si>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</si>
  <si>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</si>
  <si>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</si>
  <si>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</si>
  <si>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</si>
  <si>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</si>
  <si>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</si>
  <si>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</si>
  <si>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</si>
  <si>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</si>
  <si>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</si>
  <si>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</si>
  <si>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</si>
  <si>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</si>
  <si>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</si>
  <si>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</si>
  <si>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</si>
  <si>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</si>
  <si>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</si>
  <si>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</si>
  <si>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</si>
  <si>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</si>
  <si>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</si>
  <si>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</si>
  <si>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</si>
  <si>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</si>
  <si>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</si>
  <si>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</si>
  <si>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</si>
  <si>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</si>
  <si>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</si>
  <si>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</si>
  <si>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</si>
  <si>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</si>
  <si>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</si>
  <si>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</si>
  <si>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</si>
  <si>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</si>
  <si>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</si>
  <si>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</si>
  <si>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</si>
  <si>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</si>
  <si>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</si>
  <si>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</si>
  <si>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</si>
  <si>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</si>
  <si>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</si>
  <si>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</si>
  <si>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</si>
  <si>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</si>
  <si>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</si>
  <si>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</si>
  <si>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</si>
  <si>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</si>
  <si>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</si>
  <si>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</si>
  <si>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</si>
  <si>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</si>
  <si>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</si>
  <si>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</si>
  <si>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</si>
  <si>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</si>
  <si>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</si>
  <si>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</si>
  <si>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</si>
  <si>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</si>
  <si>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</si>
  <si>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</si>
  <si>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</si>
  <si>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</si>
  <si>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</si>
  <si>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</si>
  <si>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</si>
  <si>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</si>
  <si>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</si>
  <si>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</si>
  <si>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</si>
  <si>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</si>
  <si>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</si>
  <si>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</si>
  <si>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</si>
  <si>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</si>
  <si>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</si>
  <si>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</si>
  <si>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</si>
  <si>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</si>
  <si>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</si>
  <si>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</si>
  <si>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</si>
  <si>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</si>
  <si>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</si>
  <si>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</si>
  <si>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</si>
  <si>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</si>
  <si>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</si>
  <si>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</si>
  <si>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</si>
  <si>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</si>
  <si>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</si>
  <si>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</si>
  <si>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</si>
  <si>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</si>
  <si>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</si>
  <si>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</si>
  <si>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</si>
  <si>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</si>
  <si>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</si>
  <si>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</si>
  <si>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</si>
  <si>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</si>
  <si>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</si>
  <si>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</si>
  <si>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</si>
  <si>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</si>
  <si>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</si>
  <si>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</si>
  <si>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</si>
  <si>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</si>
  <si>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</si>
  <si>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</si>
  <si>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</si>
  <si>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</si>
  <si>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</si>
  <si>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</si>
  <si>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</si>
  <si>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</si>
  <si>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</si>
  <si>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</si>
  <si>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</si>
  <si>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</si>
  <si>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</si>
  <si>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</si>
  <si>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</si>
  <si>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</si>
  <si>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</si>
  <si>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</si>
  <si>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</si>
  <si>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</si>
  <si>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</si>
  <si>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</si>
  <si>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</si>
  <si>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</si>
  <si>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</si>
  <si>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</si>
  <si>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</si>
  <si>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</si>
  <si>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</si>
  <si>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</si>
  <si>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</si>
  <si>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</si>
  <si>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</si>
  <si>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</si>
  <si>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</si>
  <si>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</si>
  <si>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</si>
  <si>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</si>
  <si>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</si>
  <si>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</si>
  <si>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</si>
  <si>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</si>
  <si>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</si>
  <si>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</si>
  <si>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</si>
  <si>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</si>
  <si>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</si>
  <si>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</si>
  <si>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</si>
  <si>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</si>
  <si>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</si>
  <si>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</si>
  <si>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</si>
  <si>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</si>
  <si>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</si>
  <si>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</si>
  <si>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</si>
  <si>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</si>
  <si>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</si>
  <si>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</si>
  <si>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</si>
  <si>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</si>
  <si>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</si>
  <si>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</si>
  <si>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</si>
  <si>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</si>
  <si>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</si>
  <si>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</si>
  <si>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</si>
  <si>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</si>
  <si>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</si>
  <si>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</si>
  <si>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</si>
  <si>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</si>
  <si>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</si>
  <si>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</si>
  <si>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</si>
  <si>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</si>
  <si>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</si>
  <si>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</si>
  <si>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</si>
  <si>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</si>
  <si>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</si>
  <si>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</si>
  <si>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</si>
  <si>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</si>
  <si>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</si>
  <si>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</si>
  <si>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</si>
  <si>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</si>
  <si>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</si>
  <si>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</si>
  <si>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</si>
  <si>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</si>
  <si>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</si>
  <si>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</si>
  <si>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</si>
  <si>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</si>
  <si>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</si>
  <si>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</si>
  <si>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</si>
  <si>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</si>
  <si>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</si>
  <si>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</si>
  <si>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</si>
  <si>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</si>
  <si>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</si>
  <si>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</si>
  <si>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</si>
  <si>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</si>
  <si>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</si>
  <si>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</si>
  <si>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</si>
  <si>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</si>
  <si>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</si>
  <si>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</si>
  <si>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</si>
  <si>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</si>
  <si>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</si>
  <si>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</si>
  <si>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</si>
  <si>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</si>
  <si>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</si>
  <si>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</si>
  <si>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</si>
  <si>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</si>
  <si>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</si>
  <si>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</si>
  <si>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</si>
  <si>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</si>
  <si>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</si>
  <si>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</si>
  <si>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</si>
  <si>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</si>
  <si>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</si>
  <si>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</si>
  <si>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</si>
  <si>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</si>
  <si>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</si>
  <si>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</si>
  <si>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</si>
  <si>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</si>
  <si>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</si>
  <si>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</si>
  <si>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</si>
  <si>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</si>
  <si>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</si>
  <si>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</si>
  <si>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</si>
  <si>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</si>
  <si>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</si>
  <si>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</si>
  <si>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</si>
  <si>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</si>
  <si>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</si>
  <si>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</si>
  <si>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</si>
  <si>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</si>
  <si>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</si>
  <si>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</si>
  <si>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</si>
  <si>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</si>
  <si>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</si>
  <si>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</si>
  <si>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</si>
  <si>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</si>
  <si>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</si>
  <si>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</si>
  <si>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</si>
  <si>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</si>
  <si>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</si>
  <si>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</si>
  <si>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</si>
  <si>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</si>
  <si>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</si>
  <si>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</si>
  <si>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</si>
  <si>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</si>
  <si>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</si>
  <si>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</si>
  <si>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</si>
  <si>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</si>
  <si>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</si>
  <si>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</si>
  <si>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</si>
  <si>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</si>
  <si>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</si>
  <si>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</si>
  <si>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</si>
  <si>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</si>
  <si>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</si>
  <si>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</si>
  <si>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</si>
  <si>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</si>
  <si>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</si>
  <si>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</si>
  <si>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</si>
  <si>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</si>
  <si>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</si>
  <si>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</si>
  <si>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</si>
  <si>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</si>
  <si>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</si>
  <si>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</si>
  <si>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</si>
  <si>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</si>
  <si>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</si>
  <si>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</si>
  <si>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</si>
  <si>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</si>
  <si>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</si>
  <si>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</si>
  <si>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</si>
  <si>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</si>
  <si>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</si>
  <si>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</si>
  <si>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</si>
  <si>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</si>
  <si>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</si>
  <si>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</si>
  <si>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</si>
  <si>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</si>
  <si>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</si>
  <si>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</si>
  <si>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</si>
  <si>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</si>
  <si>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</si>
  <si>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</si>
  <si>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</si>
  <si>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</si>
  <si>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</si>
  <si>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</si>
  <si>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</si>
  <si>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</si>
  <si>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</si>
  <si>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</si>
  <si>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</si>
  <si>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</si>
  <si>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</si>
  <si>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</si>
  <si>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</si>
  <si>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</si>
  <si>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</si>
  <si>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</si>
  <si>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</si>
  <si>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</si>
  <si>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</si>
  <si>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</si>
  <si>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</si>
  <si>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</si>
  <si>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</si>
  <si>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</si>
  <si>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</si>
  <si>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</si>
  <si>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</si>
  <si>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</si>
  <si>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</si>
  <si>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</si>
  <si>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</si>
  <si>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</si>
  <si>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</si>
  <si>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</si>
  <si>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</si>
  <si>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</si>
  <si>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</si>
  <si>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</si>
  <si>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</si>
  <si>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</si>
  <si>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</si>
  <si>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</si>
  <si>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</si>
  <si>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</si>
  <si>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</si>
  <si>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</si>
  <si>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</si>
  <si>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</si>
  <si>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</si>
  <si>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</si>
  <si>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</si>
  <si>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</si>
  <si>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</si>
  <si>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</si>
  <si>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</si>
  <si>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</si>
  <si>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</si>
  <si>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</si>
  <si>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</si>
  <si>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</si>
  <si>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</si>
  <si>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</si>
  <si>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</si>
  <si>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</si>
  <si>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</si>
  <si>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</si>
  <si>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</si>
  <si>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</si>
  <si>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</si>
  <si>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</si>
  <si>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</si>
  <si>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</si>
  <si>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</si>
  <si>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</si>
  <si>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</si>
  <si>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</si>
  <si>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</si>
  <si>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</si>
  <si>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</si>
  <si>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</si>
  <si>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</si>
  <si>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</si>
  <si>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</si>
  <si>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</si>
  <si>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</si>
  <si>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</si>
  <si>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</si>
  <si>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</si>
  <si>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</si>
  <si>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</si>
  <si>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</si>
  <si>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</si>
  <si>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</si>
  <si>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</si>
  <si>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</si>
  <si>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</si>
  <si>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</si>
  <si>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</si>
  <si>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</si>
  <si>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</si>
  <si>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</si>
  <si>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</si>
  <si>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</si>
  <si>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</si>
  <si>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</si>
  <si>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</si>
  <si>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</si>
  <si>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</si>
  <si>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</si>
  <si>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</si>
  <si>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</si>
  <si>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</si>
  <si>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</si>
  <si>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</si>
  <si>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</si>
  <si>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</si>
  <si>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</si>
  <si>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</si>
  <si>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</si>
  <si>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</si>
  <si>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</si>
  <si>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</si>
  <si>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</si>
  <si>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</si>
  <si>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</si>
  <si>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</si>
  <si>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</si>
  <si>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</si>
  <si>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</si>
  <si>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</si>
  <si>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</si>
  <si>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</si>
  <si>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</si>
  <si>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</si>
  <si>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</si>
  <si>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</si>
  <si>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</si>
  <si>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</si>
  <si>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</si>
  <si>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</si>
  <si>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</si>
  <si>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</si>
  <si>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</si>
  <si>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</si>
  <si>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</si>
  <si>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</si>
  <si>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</si>
  <si>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</si>
  <si>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</si>
  <si>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</si>
  <si>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</si>
  <si>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</si>
  <si>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</si>
  <si>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</si>
  <si>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</si>
  <si>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</si>
  <si>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</si>
  <si>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</si>
  <si>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</si>
  <si>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</si>
  <si>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</si>
  <si>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</si>
  <si>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</si>
  <si>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</si>
  <si>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</si>
  <si>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</si>
  <si>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</si>
  <si>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</si>
  <si>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</si>
  <si>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</si>
  <si>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</si>
  <si>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</si>
  <si>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</si>
  <si>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</si>
  <si>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</si>
  <si>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</si>
  <si>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</si>
  <si>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</si>
  <si>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</si>
  <si>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</si>
  <si>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</si>
  <si>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</si>
  <si>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</si>
  <si>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</si>
  <si>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</si>
  <si>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</si>
  <si>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</si>
  <si>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</si>
  <si>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</si>
  <si>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</si>
  <si>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</si>
  <si>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</si>
  <si>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</si>
  <si>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</si>
  <si>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</si>
  <si>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</si>
  <si>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</si>
  <si>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</si>
  <si>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</si>
  <si>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</si>
  <si>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</si>
  <si>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</si>
  <si>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</si>
  <si>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</si>
  <si>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</si>
  <si>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</si>
  <si>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</si>
  <si>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</si>
  <si>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</si>
  <si>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</si>
  <si>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</si>
  <si>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</si>
  <si>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</si>
  <si>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</si>
  <si>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</si>
  <si>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</si>
  <si>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</si>
  <si>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</si>
  <si>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</si>
  <si>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</si>
  <si>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</si>
  <si>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</si>
  <si>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</si>
  <si>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</si>
  <si>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</si>
  <si>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</si>
  <si>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</si>
  <si>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</si>
  <si>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</si>
  <si>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</si>
  <si>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</si>
  <si>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</si>
  <si>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</si>
  <si>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</si>
  <si>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</si>
  <si>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</si>
  <si>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</si>
  <si>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</si>
  <si>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</si>
  <si>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</si>
  <si>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</si>
  <si>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</si>
  <si>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</si>
  <si>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</si>
  <si>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</si>
  <si>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</si>
  <si>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</si>
  <si>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</si>
  <si>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</si>
  <si>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</si>
  <si>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</si>
  <si>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</si>
  <si>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</si>
  <si>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</si>
  <si>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</si>
  <si>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</si>
  <si>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</si>
  <si>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</si>
  <si>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</si>
  <si>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</si>
  <si>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</si>
  <si>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</si>
  <si>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</si>
  <si>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</si>
  <si>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</si>
  <si>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</si>
  <si>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</si>
  <si>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</si>
  <si>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</si>
  <si>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</si>
  <si>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</si>
  <si>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</si>
  <si>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</si>
  <si>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</si>
  <si>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</si>
  <si>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</si>
  <si>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</si>
  <si>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</si>
  <si>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</si>
  <si>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</si>
  <si>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</si>
  <si>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</si>
  <si>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</si>
  <si>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</si>
  <si>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</si>
  <si>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</si>
  <si>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</si>
  <si>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</si>
  <si>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</si>
  <si>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</si>
  <si>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</si>
  <si>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</si>
  <si>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</si>
  <si>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</si>
  <si>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</si>
  <si>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</si>
  <si>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</si>
  <si>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</si>
  <si>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</si>
  <si>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</si>
  <si>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</si>
  <si>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</si>
  <si>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</si>
  <si>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</si>
  <si>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</si>
  <si>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</si>
  <si>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</si>
  <si>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</si>
  <si>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</si>
  <si>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</si>
  <si>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</si>
  <si>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</si>
  <si>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</si>
  <si>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</si>
  <si>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</si>
  <si>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</si>
  <si>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</si>
  <si>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</si>
  <si>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</si>
  <si>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</si>
  <si>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</si>
  <si>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</si>
  <si>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</si>
  <si>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</si>
  <si>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</si>
  <si>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</si>
  <si>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</si>
  <si>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</si>
  <si>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</si>
  <si>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</si>
  <si>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</si>
  <si>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</si>
  <si>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</si>
  <si>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</si>
  <si>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</si>
  <si>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</si>
  <si>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</si>
  <si>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</si>
  <si>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</si>
  <si>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</si>
  <si>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</si>
  <si>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</si>
  <si>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</si>
  <si>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</si>
  <si>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</si>
  <si>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</si>
  <si>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</si>
  <si>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</si>
  <si>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</si>
  <si>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</si>
  <si>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</si>
  <si>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</si>
  <si>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</si>
  <si>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</si>
  <si>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</si>
  <si>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</si>
  <si>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</si>
  <si>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</si>
  <si>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</si>
  <si>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</si>
  <si>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</si>
  <si>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</si>
  <si>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</si>
  <si>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</si>
  <si>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</si>
  <si>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</si>
  <si>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</si>
  <si>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</si>
  <si>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</si>
  <si>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</si>
  <si>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</si>
  <si>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</si>
  <si>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</si>
  <si>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</si>
  <si>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</si>
  <si>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</si>
  <si>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</si>
  <si>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</si>
  <si>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</si>
  <si>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</si>
  <si>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</si>
  <si>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</si>
  <si>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</si>
  <si>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</si>
  <si>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</si>
  <si>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</si>
  <si>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</si>
  <si>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</si>
  <si>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</si>
  <si>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</si>
  <si>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</si>
  <si>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</si>
  <si>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</si>
  <si>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</si>
  <si>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</si>
  <si>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</si>
  <si>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</si>
  <si>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</si>
  <si>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</si>
  <si>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</si>
  <si>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</si>
  <si>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</si>
  <si>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</si>
  <si>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</si>
  <si>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</si>
  <si>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</si>
  <si>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</si>
  <si>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</si>
  <si>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</si>
  <si>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</si>
  <si>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</si>
  <si>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</si>
  <si>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</si>
  <si>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</si>
  <si>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</si>
  <si>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</si>
  <si>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</si>
  <si>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</si>
  <si>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</si>
  <si>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</si>
  <si>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</si>
  <si>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</si>
  <si>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</si>
  <si>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</si>
  <si>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</si>
  <si>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</si>
  <si>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</si>
  <si>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</si>
  <si>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</si>
  <si>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</si>
  <si>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</si>
  <si>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</si>
  <si>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</si>
  <si>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</si>
  <si>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</si>
  <si>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</si>
  <si>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</si>
  <si>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</si>
  <si>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</si>
  <si>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</si>
  <si>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</si>
  <si>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</si>
  <si>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</si>
  <si>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</si>
  <si>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</si>
  <si>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</si>
  <si>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</si>
  <si>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</si>
  <si>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</si>
  <si>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</si>
  <si>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</si>
  <si>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</si>
  <si>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</si>
  <si>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</si>
  <si>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</si>
  <si>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</si>
  <si>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</si>
  <si>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</si>
  <si>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</si>
  <si>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</si>
  <si>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</si>
  <si>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</si>
  <si>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</si>
  <si>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</si>
  <si>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</si>
  <si>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</si>
  <si>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</si>
  <si>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</si>
  <si>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</si>
  <si>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</si>
  <si>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</si>
  <si>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</si>
  <si>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</si>
  <si>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</si>
  <si>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</si>
  <si>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</si>
  <si>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</si>
  <si>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</si>
  <si>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</si>
  <si>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</si>
  <si>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</si>
  <si>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</si>
  <si>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</si>
  <si>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</si>
  <si>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</si>
  <si>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</si>
  <si>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</si>
  <si>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</si>
  <si>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</si>
  <si>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</si>
  <si>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</si>
  <si>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</si>
  <si>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</si>
  <si>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</si>
  <si>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</si>
  <si>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</si>
  <si>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</si>
  <si>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</si>
  <si>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</si>
  <si>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</si>
  <si>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</si>
  <si>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</si>
  <si>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</si>
  <si>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</si>
  <si>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</si>
  <si>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</si>
  <si>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</si>
  <si>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</si>
  <si>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</si>
  <si>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</si>
  <si>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</si>
  <si>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</si>
  <si>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</si>
  <si>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</si>
  <si>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</si>
  <si>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</si>
  <si>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</si>
  <si>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</si>
  <si>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</si>
  <si>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</si>
  <si>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</si>
  <si>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</si>
  <si>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</si>
  <si>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</si>
  <si>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</si>
  <si>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</si>
  <si>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</si>
  <si>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</si>
  <si>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</si>
  <si>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</si>
  <si>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</si>
  <si>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</si>
  <si>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</si>
  <si>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</si>
  <si>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</si>
  <si>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</si>
  <si>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</si>
  <si>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</si>
  <si>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</si>
  <si>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</si>
  <si>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</si>
  <si>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</si>
  <si>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</si>
  <si>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</si>
  <si>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</si>
  <si>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</si>
  <si>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</si>
  <si>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</si>
  <si>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</si>
  <si>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</si>
  <si>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</si>
  <si>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</si>
  <si>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</si>
  <si>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</si>
  <si>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</si>
  <si>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</si>
  <si>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</si>
  <si>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</si>
  <si>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</si>
  <si>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</si>
  <si>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</si>
  <si>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</si>
  <si>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</si>
  <si>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</si>
  <si>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</si>
  <si>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</si>
  <si>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</si>
  <si>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</si>
  <si>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</si>
  <si>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</si>
  <si>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</si>
  <si>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</si>
  <si>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</si>
  <si>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</si>
  <si>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</si>
  <si>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</si>
  <si>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</si>
  <si>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</si>
  <si>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</si>
  <si>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</si>
  <si>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</si>
  <si>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</si>
  <si>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</si>
  <si>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</si>
  <si>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</si>
  <si>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</si>
  <si>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</si>
  <si>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</si>
  <si>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</si>
  <si>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</si>
  <si>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</si>
  <si>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</si>
  <si>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</si>
  <si>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</si>
  <si>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</si>
  <si>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</si>
  <si>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</si>
  <si>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</si>
  <si>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</si>
  <si>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</si>
  <si>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</si>
  <si>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</si>
  <si>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</si>
  <si>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</si>
  <si>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</si>
  <si>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</si>
  <si>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</si>
  <si>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</si>
  <si>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</si>
  <si>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</si>
  <si>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</si>
  <si>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</si>
  <si>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</si>
  <si>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</si>
  <si>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</si>
  <si>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</si>
  <si>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</si>
  <si>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</si>
  <si>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</si>
  <si>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</si>
  <si>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</si>
  <si>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</si>
  <si>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</si>
  <si>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</si>
  <si>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</si>
  <si>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</si>
  <si>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</si>
  <si>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</si>
  <si>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</si>
  <si>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</si>
  <si>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</si>
  <si>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</si>
  <si>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</si>
  <si>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</si>
  <si>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</si>
  <si>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</si>
  <si>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</si>
  <si>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</si>
  <si>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</si>
  <si>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</si>
  <si>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</si>
  <si>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</si>
  <si>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</si>
  <si>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</si>
  <si>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</si>
  <si>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</si>
  <si>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</si>
  <si>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</si>
  <si>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</si>
  <si>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</si>
  <si>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</si>
  <si>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</si>
  <si>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</si>
  <si>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</si>
  <si>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</si>
  <si>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</si>
  <si>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</si>
  <si>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</si>
  <si>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</si>
  <si>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</si>
  <si>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</si>
  <si>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</si>
  <si>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</si>
  <si>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</si>
  <si>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</si>
  <si>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</si>
  <si>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</si>
  <si>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</si>
  <si>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</si>
  <si>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</si>
  <si>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</si>
  <si>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</si>
  <si>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</si>
  <si>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</si>
  <si>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</si>
  <si>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</si>
  <si>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</si>
  <si>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</si>
  <si>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</si>
  <si>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</si>
  <si>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</si>
  <si>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</si>
  <si>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</si>
  <si>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</si>
  <si>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</si>
  <si>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</si>
  <si>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</si>
  <si>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</si>
  <si>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</si>
  <si>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</si>
  <si>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</si>
  <si>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</si>
  <si>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</si>
  <si>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</si>
  <si>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</si>
  <si>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</si>
  <si>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</si>
  <si>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</si>
  <si>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</si>
  <si>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</si>
  <si>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</si>
  <si>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</si>
  <si>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</si>
  <si>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</si>
  <si>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</si>
  <si>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</si>
  <si>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</si>
  <si>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</si>
  <si>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</si>
  <si>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</si>
  <si>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</si>
  <si>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</si>
  <si>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</si>
  <si>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</si>
  <si>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</si>
  <si>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</si>
  <si>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</si>
  <si>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</si>
  <si>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</si>
  <si>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</si>
  <si>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</si>
  <si>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</si>
  <si>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</si>
  <si>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</si>
  <si>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</si>
  <si>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</si>
  <si>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</si>
  <si>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</si>
  <si>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</si>
  <si>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</si>
  <si>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</si>
  <si>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</si>
  <si>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</si>
  <si>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</si>
  <si>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</si>
  <si>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</si>
  <si>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</si>
  <si>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</si>
  <si>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</si>
  <si>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</si>
  <si>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</si>
  <si>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</si>
  <si>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</si>
  <si>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</si>
  <si>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</si>
  <si>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</si>
  <si>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</si>
  <si>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</si>
  <si>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</si>
  <si>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</si>
  <si>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</si>
  <si>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</si>
  <si>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</si>
  <si>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</si>
  <si>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</si>
  <si>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</si>
  <si>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</si>
  <si>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</si>
  <si>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</si>
  <si>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</si>
  <si>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</si>
  <si>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</si>
  <si>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</si>
  <si>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</si>
  <si>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</si>
  <si>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</si>
  <si>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</si>
  <si>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</si>
  <si>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</si>
  <si>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</si>
  <si>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</si>
  <si>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</si>
  <si>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</si>
  <si>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</si>
  <si>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</si>
  <si>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</si>
  <si>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</si>
  <si>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</si>
  <si>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</si>
  <si>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</si>
  <si>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</si>
  <si>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</si>
  <si>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</si>
  <si>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</si>
  <si>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</si>
  <si>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</si>
  <si>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</si>
  <si>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</si>
  <si>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</si>
  <si>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</si>
  <si>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</si>
  <si>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</si>
  <si>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</si>
  <si>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</si>
  <si>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</si>
  <si>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</si>
  <si>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</si>
  <si>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</si>
  <si>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</si>
  <si>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</si>
  <si>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</si>
  <si>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</si>
  <si>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</si>
  <si>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</si>
  <si>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</si>
  <si>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</si>
  <si>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</si>
  <si>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</si>
  <si>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</si>
  <si>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</si>
  <si>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</si>
  <si>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</si>
  <si>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</si>
  <si>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</si>
  <si>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</si>
  <si>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</si>
  <si>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</si>
  <si>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</si>
  <si>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</si>
  <si>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</si>
  <si>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</si>
  <si>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</si>
  <si>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</si>
  <si>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</si>
  <si>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</si>
  <si>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</si>
  <si>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</si>
  <si>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</si>
  <si>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</si>
  <si>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</si>
  <si>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</si>
  <si>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</si>
  <si>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</si>
  <si>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</si>
  <si>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</si>
  <si>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</si>
  <si>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</si>
  <si>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</si>
  <si>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</si>
  <si>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</si>
  <si>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</si>
  <si>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</si>
  <si>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</si>
  <si>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</si>
  <si>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</si>
  <si>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</si>
  <si>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</si>
  <si>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</si>
  <si>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</si>
  <si>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</si>
  <si>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</si>
  <si>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</si>
  <si>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</si>
  <si>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</si>
  <si>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</si>
  <si>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</si>
  <si>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</si>
  <si>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</si>
  <si>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</si>
  <si>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</si>
  <si>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</si>
  <si>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</si>
  <si>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</si>
  <si>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</si>
  <si>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</si>
  <si>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</si>
  <si>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</si>
  <si>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</si>
  <si>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</si>
  <si>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</si>
  <si>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</si>
  <si>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</si>
  <si>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</si>
  <si>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</si>
  <si>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</si>
  <si>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</si>
  <si>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</si>
  <si>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</si>
  <si>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</si>
  <si>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</si>
  <si>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</si>
  <si>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</si>
  <si>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</si>
  <si>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</si>
  <si>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</si>
  <si>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</si>
  <si>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</si>
  <si>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</si>
  <si>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</si>
  <si>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</si>
  <si>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</si>
  <si>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</si>
  <si>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</si>
  <si>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</si>
  <si>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</si>
  <si>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</si>
  <si>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</si>
  <si>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</si>
  <si>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</si>
  <si>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</si>
  <si>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</si>
  <si>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</si>
  <si>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</si>
  <si>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</si>
  <si>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</si>
  <si>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</si>
  <si>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</si>
  <si>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</si>
  <si>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</si>
  <si>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</si>
  <si>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</si>
  <si>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</si>
  <si>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</si>
  <si>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</si>
  <si>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</si>
  <si>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</si>
  <si>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</si>
  <si>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</si>
  <si>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</si>
  <si>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</si>
  <si>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</si>
  <si>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</si>
  <si>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</si>
  <si>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</si>
  <si>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</si>
  <si>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</si>
  <si>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</si>
  <si>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</si>
  <si>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</si>
  <si>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</si>
  <si>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</si>
  <si>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</si>
  <si>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</si>
  <si>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</si>
  <si>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</si>
  <si>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</si>
  <si>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</si>
  <si>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</si>
  <si>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</si>
  <si>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</si>
  <si>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</si>
  <si>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</si>
  <si>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</si>
  <si>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</si>
  <si>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</si>
  <si>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</si>
  <si>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</si>
  <si>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</si>
  <si>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</si>
  <si>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</si>
  <si>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</si>
  <si>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</si>
  <si>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</si>
  <si>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</si>
  <si>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</si>
  <si>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</si>
  <si>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</si>
  <si>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</si>
  <si>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</si>
  <si>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</si>
  <si>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</si>
  <si>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</si>
  <si>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</si>
  <si>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</si>
  <si>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</si>
  <si>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</si>
  <si>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</si>
  <si>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</si>
  <si>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</si>
  <si>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</si>
  <si>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</si>
  <si>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</si>
  <si>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</si>
  <si>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</si>
  <si>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</si>
  <si>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</si>
  <si>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</si>
  <si>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</si>
  <si>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</si>
  <si>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</si>
  <si>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</si>
  <si>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</si>
  <si>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</si>
  <si>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</si>
  <si>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</si>
  <si>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</si>
  <si>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</si>
  <si>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</si>
  <si>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</si>
  <si>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</si>
  <si>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</si>
  <si>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</si>
  <si>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</si>
  <si>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</si>
  <si>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</si>
  <si>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</si>
  <si>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</si>
  <si>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</si>
  <si>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</si>
  <si>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</si>
  <si>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</si>
  <si>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</si>
  <si>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</si>
  <si>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</si>
  <si>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</si>
  <si>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</si>
  <si>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</si>
  <si>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</si>
  <si>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</si>
  <si>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</si>
  <si>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</si>
  <si>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</si>
  <si>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</si>
  <si>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</si>
  <si>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</si>
  <si>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</si>
  <si>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</si>
  <si>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</si>
  <si>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</si>
  <si>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</si>
  <si>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</si>
  <si>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</si>
  <si>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</si>
  <si>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</si>
  <si>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</si>
  <si>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</si>
  <si>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</si>
  <si>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</si>
  <si>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</si>
  <si>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</si>
  <si>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</si>
  <si>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</si>
  <si>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</si>
  <si>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</si>
  <si>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</si>
  <si>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</si>
  <si>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</si>
  <si>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</si>
  <si>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</si>
  <si>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</si>
  <si>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</si>
  <si>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</si>
  <si>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</si>
  <si>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</si>
  <si>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</si>
  <si>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</si>
  <si>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</si>
  <si>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</si>
  <si>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</si>
  <si>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</si>
  <si>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</si>
  <si>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</si>
  <si>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</si>
  <si>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</si>
  <si>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</si>
  <si>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</si>
  <si>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</si>
  <si>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</si>
  <si>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</si>
  <si>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</si>
  <si>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</si>
  <si>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</si>
  <si>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</si>
  <si>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</si>
  <si>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</si>
  <si>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</si>
  <si>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</si>
  <si>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</si>
  <si>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</si>
  <si>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</si>
  <si>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</si>
  <si>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</si>
  <si>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</si>
  <si>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</si>
  <si>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</si>
  <si>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</si>
  <si>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</si>
  <si>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</si>
  <si>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</si>
  <si>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</si>
  <si>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</si>
  <si>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</si>
  <si>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</si>
  <si>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</si>
  <si>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</si>
  <si>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</si>
  <si>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</si>
  <si>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</si>
  <si>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</si>
  <si>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</si>
  <si>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</si>
  <si>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</si>
  <si>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</si>
  <si>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</si>
  <si>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</si>
  <si>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</si>
  <si>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</si>
  <si>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</si>
  <si>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</si>
  <si>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</si>
  <si>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</si>
  <si>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</si>
  <si>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</si>
  <si>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</si>
  <si>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</si>
  <si>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</si>
  <si>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</si>
  <si>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</si>
  <si>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</si>
  <si>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</si>
  <si>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</si>
  <si>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</si>
  <si>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</si>
  <si>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</si>
  <si>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</si>
  <si>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</si>
  <si>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</si>
  <si>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</si>
  <si>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</si>
  <si>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</si>
  <si>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</si>
  <si>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</si>
  <si>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</si>
  <si>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</si>
  <si>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</si>
  <si>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</si>
  <si>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</si>
  <si>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</si>
  <si>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</si>
  <si>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</si>
  <si>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</si>
  <si>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</si>
  <si>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</si>
  <si>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</si>
  <si>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</si>
  <si>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</si>
  <si>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</si>
  <si>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</si>
  <si>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</si>
  <si>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</si>
  <si>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</si>
  <si>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</si>
  <si>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</si>
  <si>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</si>
  <si>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</si>
  <si>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</si>
  <si>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</si>
  <si>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</si>
  <si>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</si>
  <si>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</si>
  <si>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</si>
  <si>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</si>
  <si>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</si>
  <si>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</si>
  <si>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</si>
  <si>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</si>
  <si>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</si>
  <si>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</si>
  <si>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</si>
  <si>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</si>
  <si>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</si>
  <si>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</si>
  <si>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</si>
  <si>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</si>
  <si>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</si>
  <si>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</si>
  <si>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</si>
  <si>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</si>
  <si>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</si>
  <si>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</si>
  <si>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</si>
  <si>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</si>
  <si>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</si>
  <si>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</si>
  <si>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</si>
  <si>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</si>
  <si>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</si>
  <si>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</si>
  <si>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</si>
  <si>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</si>
  <si>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</si>
  <si>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</si>
  <si>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</si>
  <si>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</si>
  <si>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</si>
  <si>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</si>
  <si>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</si>
  <si>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</si>
  <si>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</si>
  <si>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</si>
  <si>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</si>
  <si>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</si>
  <si>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</si>
  <si>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</si>
  <si>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</si>
  <si>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</si>
  <si>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</si>
  <si>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</si>
  <si>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</si>
  <si>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</si>
  <si>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</si>
  <si>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</si>
  <si>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</si>
  <si>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</si>
  <si>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</si>
  <si>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</si>
  <si>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</si>
  <si>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</si>
  <si>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</si>
  <si>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</si>
  <si>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</si>
  <si>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</si>
  <si>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</si>
  <si>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</si>
  <si>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</si>
  <si>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</si>
  <si>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</si>
  <si>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</si>
  <si>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</si>
  <si>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</si>
  <si>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</si>
  <si>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</si>
  <si>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</si>
  <si>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</si>
  <si>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</si>
  <si>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</si>
  <si>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</si>
  <si>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</si>
  <si>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</si>
  <si>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</si>
  <si>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</si>
  <si>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</si>
  <si>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</si>
  <si>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</si>
  <si>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</si>
  <si>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</si>
  <si>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</si>
  <si>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</si>
  <si>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</si>
  <si>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</si>
  <si>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</si>
  <si>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</si>
  <si>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</si>
  <si>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</si>
  <si>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</si>
  <si>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</si>
  <si>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</si>
  <si>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</si>
  <si>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</si>
  <si>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</si>
  <si>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</si>
  <si>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</si>
  <si>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</si>
  <si>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</si>
  <si>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</si>
  <si>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</si>
  <si>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</si>
  <si>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</si>
  <si>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</si>
  <si>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</si>
  <si>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</si>
  <si>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</si>
  <si>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</si>
  <si>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</si>
  <si>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</si>
  <si>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</si>
  <si>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</si>
  <si>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</si>
  <si>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</si>
  <si>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</si>
  <si>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</si>
  <si>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</si>
  <si>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</si>
  <si>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</si>
  <si>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</si>
  <si>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</si>
  <si>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</si>
  <si>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</si>
  <si>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</si>
  <si>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</si>
  <si>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</si>
  <si>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</si>
  <si>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</si>
  <si>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</si>
  <si>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</si>
  <si>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</si>
  <si>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</si>
  <si>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</si>
  <si>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</si>
  <si>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</si>
  <si>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</si>
  <si>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</si>
  <si>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</si>
  <si>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</si>
  <si>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</si>
  <si>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</si>
  <si>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</si>
  <si>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</si>
  <si>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</si>
  <si>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</si>
  <si>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</si>
  <si>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</si>
  <si>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</si>
  <si>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</si>
  <si>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</si>
  <si>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</si>
  <si>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</si>
  <si>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</si>
  <si>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</si>
  <si>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</si>
  <si>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</si>
  <si>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</si>
  <si>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</si>
  <si>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</si>
  <si>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</si>
  <si>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</si>
  <si>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</si>
  <si>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</si>
  <si>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</si>
  <si>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</si>
  <si>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</si>
  <si>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</si>
  <si>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</si>
  <si>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</si>
  <si>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</si>
  <si>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</si>
  <si>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</si>
  <si>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</si>
  <si>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</si>
  <si>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</si>
  <si>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</si>
  <si>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</si>
  <si>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</si>
  <si>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</si>
  <si>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</si>
  <si>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</si>
  <si>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</si>
  <si>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</si>
  <si>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</si>
  <si>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</si>
  <si>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</si>
  <si>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</si>
  <si>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</si>
  <si>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</si>
  <si>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</si>
  <si>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</si>
  <si>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</si>
  <si>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</si>
  <si>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</si>
  <si>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</si>
  <si>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</si>
  <si>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</si>
  <si>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</si>
  <si>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</si>
  <si>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</si>
  <si>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</si>
  <si>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</si>
  <si>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</si>
  <si>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</si>
  <si>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</si>
  <si>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</si>
  <si>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</si>
  <si>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</si>
  <si>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</si>
  <si>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</si>
  <si>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</si>
  <si>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</si>
  <si>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</si>
  <si>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</si>
  <si>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</si>
  <si>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</si>
  <si>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</si>
  <si>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</si>
  <si>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</si>
  <si>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</si>
  <si>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</si>
  <si>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</si>
  <si>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</si>
  <si>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</si>
  <si>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</si>
  <si>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</si>
  <si>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</si>
  <si>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</si>
  <si>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</si>
  <si>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</si>
  <si>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</si>
  <si>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</si>
  <si>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</si>
  <si>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</si>
  <si>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</si>
  <si>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</si>
  <si>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</si>
  <si>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</si>
  <si>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</si>
  <si>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</si>
  <si>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</si>
  <si>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</si>
  <si>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</si>
  <si>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</si>
  <si>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</si>
  <si>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</si>
  <si>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</si>
  <si>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</si>
  <si>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</si>
  <si>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</si>
  <si>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</si>
  <si>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</si>
  <si>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</si>
  <si>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</si>
  <si>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</si>
  <si>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</si>
  <si>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</si>
  <si>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</si>
  <si>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</si>
  <si>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</si>
  <si>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</si>
  <si>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</si>
  <si>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</si>
  <si>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</si>
  <si>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</si>
  <si>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</si>
  <si>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</si>
  <si>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</si>
  <si>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</si>
  <si>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</si>
  <si>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</si>
  <si>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</si>
  <si>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</si>
  <si>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</si>
  <si>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</si>
  <si>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</si>
  <si>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</si>
  <si>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</si>
  <si>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</si>
  <si>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</si>
  <si>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</si>
  <si>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</si>
  <si>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</si>
  <si>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</si>
  <si>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</si>
  <si>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</si>
  <si>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</si>
  <si>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</si>
  <si>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</si>
  <si>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</si>
  <si>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</si>
  <si>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</si>
  <si>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</si>
  <si>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</si>
  <si>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</si>
  <si>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</si>
  <si>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</si>
  <si>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</si>
  <si>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</si>
  <si>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</si>
  <si>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</si>
  <si>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</si>
  <si>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</si>
  <si>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</si>
  <si>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</si>
  <si>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</si>
  <si>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</si>
  <si>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</si>
  <si>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</si>
  <si>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</si>
  <si>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</si>
  <si>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</si>
  <si>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</si>
  <si>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</si>
  <si>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</si>
  <si>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</si>
  <si>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</si>
  <si>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</si>
  <si>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</si>
  <si>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</si>
  <si>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</si>
  <si>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</si>
  <si>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</si>
  <si>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</si>
  <si>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</si>
  <si>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</si>
  <si>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</si>
  <si>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</si>
  <si>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</si>
  <si>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</si>
  <si>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</si>
  <si>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</si>
  <si>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</si>
  <si>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</si>
  <si>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</si>
  <si>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</si>
  <si>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</si>
  <si>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</si>
  <si>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</si>
  <si>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</si>
  <si>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</si>
  <si>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</si>
  <si>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</si>
  <si>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</si>
  <si>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</si>
  <si>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</si>
  <si>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</si>
  <si>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</si>
  <si>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</si>
  <si>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</si>
  <si>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</si>
  <si>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</si>
  <si>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</si>
  <si>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</si>
  <si>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</si>
  <si>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</si>
  <si>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</si>
  <si>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</si>
  <si>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</si>
  <si>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</si>
  <si>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</si>
  <si>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</si>
  <si>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</si>
  <si>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</si>
  <si>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</si>
  <si>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</si>
  <si>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</si>
  <si>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</si>
  <si>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</si>
  <si>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</si>
  <si>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</si>
  <si>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</si>
  <si>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</si>
  <si>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</si>
  <si>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</si>
  <si>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</si>
  <si>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</si>
  <si>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</si>
  <si>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</si>
  <si>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</si>
  <si>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</si>
  <si>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</si>
  <si>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</si>
  <si>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</si>
  <si>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</si>
  <si>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</si>
  <si>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</si>
  <si>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</si>
  <si>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</si>
  <si>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</si>
  <si>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</si>
  <si>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</si>
  <si>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</si>
  <si>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</si>
  <si>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</si>
  <si>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</si>
  <si>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</si>
  <si>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</si>
  <si>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</si>
  <si>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</si>
  <si>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</si>
  <si>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</si>
  <si>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</si>
  <si>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</si>
  <si>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</si>
  <si>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</si>
  <si>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</si>
  <si>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</si>
  <si>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</si>
  <si>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</si>
  <si>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</si>
  <si>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</si>
  <si>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</si>
  <si>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</si>
  <si>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</si>
  <si>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</si>
  <si>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</si>
  <si>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</si>
  <si>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</si>
  <si>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</si>
  <si>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</si>
  <si>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</si>
  <si>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</si>
  <si>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</si>
  <si>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</si>
  <si>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</si>
  <si>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</si>
  <si>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</si>
  <si>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</si>
  <si>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</si>
  <si>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</si>
  <si>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</si>
  <si>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</si>
  <si>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</si>
  <si>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</si>
  <si>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</si>
  <si>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</si>
  <si>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</si>
  <si>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</si>
  <si>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</si>
  <si>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</si>
  <si>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</si>
  <si>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</si>
  <si>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</si>
  <si>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</si>
  <si>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</si>
  <si>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</si>
  <si>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</si>
  <si>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</si>
  <si>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</si>
  <si>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</si>
  <si>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</si>
  <si>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</si>
  <si>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</si>
  <si>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</si>
  <si>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</si>
  <si>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</si>
  <si>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</si>
  <si>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</si>
  <si>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</si>
  <si>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</si>
  <si>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</si>
  <si>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</si>
  <si>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</si>
  <si>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</si>
  <si>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</si>
  <si>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</si>
  <si>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</si>
  <si>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</si>
  <si>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</si>
  <si>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</si>
  <si>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</si>
  <si>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</si>
  <si>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</si>
  <si>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</si>
  <si>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</si>
  <si>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</si>
  <si>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</si>
  <si>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</si>
  <si>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</si>
  <si>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</si>
  <si>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</si>
  <si>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</si>
  <si>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</si>
  <si>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</si>
  <si>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</si>
  <si>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</si>
  <si>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</si>
  <si>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</si>
  <si>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</si>
  <si>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</si>
  <si>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</si>
  <si>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</si>
  <si>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</si>
  <si>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</si>
  <si>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</si>
  <si>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</si>
  <si>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</si>
  <si>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</si>
  <si>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</si>
  <si>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</si>
  <si>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</si>
  <si>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</si>
  <si>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</si>
  <si>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</si>
  <si>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</si>
  <si>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</si>
  <si>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</si>
  <si>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</si>
  <si>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</si>
  <si>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</si>
  <si>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</si>
  <si>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</si>
  <si>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</si>
  <si>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</si>
  <si>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</si>
  <si>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</si>
  <si>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</si>
  <si>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</si>
  <si>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</si>
  <si>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</si>
  <si>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</si>
  <si>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</si>
  <si>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</si>
  <si>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</si>
  <si>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</si>
  <si>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</si>
  <si>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</si>
  <si>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</si>
  <si>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</si>
  <si>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</si>
  <si>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</si>
  <si>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</si>
  <si>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</si>
  <si>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</si>
  <si>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</si>
  <si>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</si>
  <si>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</si>
  <si>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</si>
  <si>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</si>
  <si>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</si>
  <si>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</si>
  <si>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</si>
  <si>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</si>
  <si>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</si>
  <si>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</si>
  <si>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</si>
  <si>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</si>
  <si>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</si>
  <si>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</si>
  <si>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</si>
  <si>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</si>
  <si>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</si>
  <si>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</si>
  <si>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</si>
  <si>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</si>
  <si>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</si>
  <si>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</si>
  <si>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</si>
  <si>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</si>
  <si>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</si>
  <si>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</si>
  <si>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</si>
  <si>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</si>
  <si>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</si>
  <si>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</si>
  <si>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</si>
  <si>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</si>
  <si>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</si>
  <si>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</si>
  <si>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</si>
  <si>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</si>
  <si>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</si>
  <si>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</si>
  <si>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</si>
  <si>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</si>
  <si>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</si>
  <si>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</si>
  <si>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</si>
  <si>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</si>
  <si>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</si>
  <si>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</si>
  <si>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</si>
  <si>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</si>
  <si>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</si>
  <si>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</si>
  <si>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</si>
  <si>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</si>
  <si>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</si>
  <si>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</si>
  <si>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</si>
  <si>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</si>
  <si>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</si>
  <si>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</si>
  <si>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</si>
  <si>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</si>
  <si>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</si>
  <si>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</si>
  <si>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</si>
  <si>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</si>
  <si>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</si>
  <si>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</si>
  <si>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</si>
  <si>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</si>
  <si>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</si>
  <si>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</si>
  <si>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</si>
  <si>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</si>
  <si>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</si>
  <si>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</si>
  <si>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</si>
  <si>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</si>
  <si>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</si>
  <si>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</si>
  <si>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</si>
  <si>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</si>
  <si>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</si>
  <si>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</si>
  <si>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</si>
  <si>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</si>
  <si>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</si>
  <si>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</si>
  <si>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</si>
  <si>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</si>
  <si>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</si>
  <si>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</si>
  <si>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</si>
  <si>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</si>
  <si>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</si>
  <si>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</si>
  <si>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</si>
  <si>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</si>
  <si>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</si>
  <si>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</si>
  <si>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</si>
  <si>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</si>
  <si>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</si>
  <si>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</si>
  <si>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</si>
  <si>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</si>
  <si>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</si>
  <si>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</si>
  <si>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</si>
  <si>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</si>
  <si>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</si>
  <si>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</si>
  <si>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</si>
  <si>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</si>
  <si>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</si>
  <si>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</si>
  <si>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</si>
  <si>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</si>
  <si>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</si>
  <si>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</si>
  <si>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</si>
  <si>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</si>
  <si>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</si>
  <si>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</si>
  <si>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</si>
  <si>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</si>
  <si>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</si>
  <si>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</si>
  <si>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</si>
  <si>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</si>
  <si>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</si>
  <si>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</si>
  <si>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</si>
  <si>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</si>
  <si>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</si>
  <si>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</si>
  <si>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</si>
  <si>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</si>
  <si>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</si>
  <si>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</si>
  <si>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</si>
  <si>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</si>
  <si>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</si>
  <si>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</si>
  <si>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</si>
  <si>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</si>
  <si>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</si>
  <si>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</si>
  <si>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</si>
  <si>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</si>
  <si>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</si>
  <si>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</si>
  <si>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</si>
  <si>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</si>
  <si>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</si>
  <si>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</si>
  <si>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</si>
  <si>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</si>
  <si>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</si>
  <si>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</si>
  <si>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</si>
  <si>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</si>
  <si>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</si>
  <si>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</si>
  <si>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</si>
  <si>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</si>
  <si>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</si>
  <si>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</si>
  <si>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</si>
  <si>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</si>
  <si>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</si>
  <si>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</si>
  <si>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</si>
  <si>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</si>
  <si>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</si>
  <si>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</si>
  <si>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</si>
  <si>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</si>
  <si>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</si>
  <si>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</si>
  <si>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</si>
  <si>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</si>
  <si>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</si>
  <si>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</si>
  <si>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</si>
  <si>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</si>
  <si>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</si>
  <si>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</si>
  <si>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</si>
  <si>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</si>
  <si>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</si>
  <si>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</si>
  <si>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</si>
  <si>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</si>
  <si>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</si>
  <si>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</si>
  <si>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</si>
  <si>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</si>
  <si>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</si>
  <si>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</si>
  <si>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</si>
  <si>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</si>
  <si>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</si>
  <si>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</si>
  <si>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</si>
  <si>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</si>
  <si>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</si>
  <si>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</si>
  <si>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</si>
  <si>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</si>
  <si>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</si>
  <si>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</si>
  <si>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</si>
  <si>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</si>
  <si>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</si>
  <si>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</si>
  <si>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</si>
  <si>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</si>
  <si>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</si>
  <si>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</si>
  <si>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</si>
  <si>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</si>
  <si>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</si>
  <si>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</si>
  <si>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</si>
  <si>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</si>
  <si>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</si>
  <si>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</si>
  <si>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</si>
  <si>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</si>
  <si>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</si>
  <si>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</si>
  <si>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</si>
  <si>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</si>
  <si>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</si>
  <si>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</si>
  <si>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</si>
  <si>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</si>
  <si>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</si>
  <si>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</si>
  <si>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</si>
  <si>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</si>
  <si>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</si>
  <si>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</si>
  <si>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</si>
  <si>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</si>
  <si>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</si>
  <si>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</si>
  <si>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</si>
  <si>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</si>
  <si>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</si>
  <si>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</si>
  <si>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</si>
  <si>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</si>
  <si>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</si>
  <si>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</si>
  <si>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</si>
  <si>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</si>
  <si>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</si>
  <si>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</si>
  <si>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</si>
  <si>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</si>
  <si>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</si>
  <si>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</si>
  <si>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</si>
  <si>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</si>
  <si>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</si>
  <si>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</si>
  <si>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</si>
  <si>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</si>
  <si>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</si>
  <si>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</si>
  <si>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</si>
  <si>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</si>
  <si>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</si>
  <si>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</si>
  <si>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</si>
  <si>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</si>
  <si>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</si>
  <si>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</si>
  <si>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</si>
  <si>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</si>
  <si>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</si>
  <si>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</si>
  <si>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</si>
  <si>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</si>
  <si>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</si>
  <si>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</si>
  <si>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</si>
  <si>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</si>
  <si>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</si>
  <si>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</si>
  <si>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</si>
  <si>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</si>
  <si>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</si>
  <si>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</si>
  <si>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</si>
  <si>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</si>
  <si>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</si>
  <si>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</si>
  <si>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</si>
  <si>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</si>
  <si>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</si>
  <si>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</si>
  <si>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</si>
  <si>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</si>
  <si>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</si>
  <si>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</si>
  <si>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</si>
  <si>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</si>
  <si>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</si>
  <si>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</si>
  <si>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</si>
  <si>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</si>
  <si>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</si>
  <si>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</si>
  <si>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</si>
  <si>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</si>
  <si>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</si>
  <si>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</si>
  <si>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</si>
  <si>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</si>
  <si>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</si>
  <si>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</si>
  <si>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</si>
  <si>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</si>
  <si>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</si>
  <si>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</si>
  <si>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</si>
  <si>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</si>
  <si>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</si>
  <si>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</si>
  <si>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</si>
  <si>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</si>
  <si>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</si>
  <si>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</si>
  <si>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</si>
  <si>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</si>
  <si>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</si>
  <si>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</si>
  <si>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</si>
  <si>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</si>
  <si>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</si>
  <si>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</si>
  <si>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</si>
  <si>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</si>
  <si>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</si>
  <si>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</si>
  <si>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</si>
  <si>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</si>
  <si>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</si>
  <si>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</si>
  <si>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</si>
  <si>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</si>
  <si>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</si>
  <si>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</si>
  <si>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</si>
  <si>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</si>
  <si>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</si>
  <si>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</si>
  <si>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</si>
  <si>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</si>
  <si>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</si>
  <si>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</si>
  <si>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</si>
  <si>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</si>
  <si>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</si>
  <si>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</si>
  <si>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</si>
  <si>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</si>
  <si>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</si>
  <si>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</si>
  <si>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</si>
  <si>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</si>
  <si>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</si>
  <si>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</si>
  <si>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</si>
  <si>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</si>
  <si>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</si>
  <si>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</si>
  <si>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</si>
  <si>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</si>
  <si>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</si>
  <si>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</si>
  <si>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</si>
  <si>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</si>
  <si>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</si>
  <si>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</si>
  <si>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</si>
  <si>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</si>
  <si>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</si>
  <si>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</si>
  <si>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</si>
  <si>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</si>
  <si>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</si>
  <si>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</si>
  <si>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</si>
  <si>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</si>
  <si>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</si>
  <si>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</si>
  <si>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</si>
  <si>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</si>
  <si>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</si>
  <si>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</si>
  <si>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</si>
  <si>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</si>
  <si>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</si>
  <si>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</si>
  <si>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</si>
  <si>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</si>
  <si>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</si>
  <si>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</si>
  <si>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</si>
  <si>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</si>
  <si>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</si>
  <si>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</si>
  <si>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</si>
  <si>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</si>
  <si>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</si>
  <si>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</si>
  <si>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</si>
  <si>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</si>
  <si>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</si>
  <si>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</si>
  <si>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</si>
  <si>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</si>
  <si>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</si>
  <si>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</si>
  <si>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</si>
  <si>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</si>
  <si>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</si>
  <si>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</si>
  <si>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</si>
  <si>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</si>
  <si>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</si>
  <si>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</si>
  <si>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</si>
  <si>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</si>
  <si>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</si>
  <si>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</si>
  <si>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</si>
  <si>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</si>
  <si>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</si>
  <si>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</si>
  <si>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</si>
  <si>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</si>
  <si>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</si>
  <si>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</si>
  <si>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</si>
  <si>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</si>
  <si>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</si>
  <si>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</si>
  <si>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</si>
  <si>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</si>
  <si>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</si>
  <si>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</si>
  <si>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</si>
  <si>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</si>
  <si>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</si>
  <si>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</si>
  <si>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</si>
  <si>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</si>
  <si>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</si>
  <si>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</si>
  <si>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</si>
  <si>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</si>
  <si>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</si>
  <si>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</si>
  <si>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</si>
  <si>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</si>
  <si>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</si>
  <si>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</si>
  <si>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</si>
  <si>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</si>
  <si>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</si>
  <si>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</si>
  <si>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</si>
  <si>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</si>
  <si>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</si>
  <si>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</si>
  <si>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</si>
  <si>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</si>
  <si>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</si>
  <si>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</si>
  <si>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</si>
  <si>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</si>
  <si>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</si>
  <si>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</si>
  <si>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</si>
  <si>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</si>
  <si>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</si>
  <si>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</si>
  <si>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</si>
  <si>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</si>
  <si>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</si>
  <si>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</si>
  <si>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</si>
  <si>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</si>
  <si>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</si>
  <si>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</si>
  <si>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</si>
  <si>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</si>
  <si>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</si>
  <si>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</si>
  <si>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</si>
  <si>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</si>
  <si>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</si>
  <si>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</si>
  <si>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</si>
  <si>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</si>
  <si>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</si>
  <si>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</si>
  <si>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</si>
  <si>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</si>
  <si>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</si>
  <si>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</si>
  <si>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</si>
  <si>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</si>
  <si>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</si>
  <si>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</si>
  <si>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</si>
  <si>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</si>
  <si>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</si>
  <si>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</si>
  <si>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</si>
  <si>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</si>
  <si>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</si>
  <si>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</si>
  <si>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</si>
  <si>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</si>
  <si>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</si>
  <si>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</si>
  <si>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</si>
  <si>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</si>
  <si>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</si>
  <si>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</si>
  <si>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</si>
  <si>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</si>
  <si>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</si>
  <si>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</si>
  <si>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</si>
  <si>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</si>
  <si>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</si>
  <si>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</si>
  <si>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</si>
  <si>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</si>
  <si>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</si>
  <si>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</si>
  <si>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</si>
  <si>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</si>
  <si>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</si>
  <si>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</si>
  <si>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</si>
  <si>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</si>
  <si>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</si>
  <si>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</si>
  <si>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</si>
  <si>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</si>
  <si>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</si>
  <si>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</si>
  <si>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</si>
  <si>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</si>
  <si>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</si>
  <si>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</si>
  <si>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</si>
  <si>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</si>
  <si>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</si>
  <si>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</si>
  <si>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</si>
  <si>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</si>
  <si>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</si>
  <si>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</si>
  <si>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</si>
  <si>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</si>
  <si>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</si>
  <si>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</si>
  <si>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</si>
  <si>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</si>
  <si>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</si>
  <si>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</si>
  <si>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</si>
  <si>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</si>
  <si>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</si>
  <si>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</si>
  <si>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</si>
  <si>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</si>
  <si>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</si>
  <si>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</si>
  <si>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</si>
  <si>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</si>
  <si>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</si>
  <si>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</si>
  <si>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</si>
  <si>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</si>
  <si>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</si>
  <si>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</si>
  <si>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</si>
  <si>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</si>
  <si>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</si>
  <si>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</si>
  <si>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</si>
  <si>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</si>
  <si>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</si>
  <si>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</si>
  <si>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</si>
  <si>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</si>
  <si>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</si>
  <si>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</si>
  <si>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</si>
  <si>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</si>
  <si>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</si>
  <si>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</si>
  <si>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</si>
  <si>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</si>
  <si>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</si>
  <si>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</si>
  <si>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</si>
  <si>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</si>
  <si>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</si>
  <si>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</si>
  <si>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</si>
  <si>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</si>
  <si>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</si>
  <si>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</si>
  <si>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</si>
  <si>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</si>
  <si>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</si>
  <si>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</si>
  <si>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</si>
  <si>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</si>
  <si>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</si>
  <si>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</si>
  <si>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</si>
  <si>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</si>
  <si>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</si>
  <si>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</si>
  <si>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</si>
  <si>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</si>
  <si>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</si>
  <si>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</si>
  <si>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</si>
  <si>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</si>
  <si>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</si>
  <si>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</si>
  <si>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</si>
  <si>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</si>
  <si>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</si>
  <si>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</si>
  <si>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</si>
  <si>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</si>
  <si>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</si>
  <si>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</si>
  <si>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</si>
  <si>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</si>
  <si>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</si>
  <si>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</si>
  <si>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</si>
  <si>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</si>
  <si>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</si>
  <si>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</si>
  <si>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</si>
  <si>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</si>
  <si>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</si>
  <si>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</si>
  <si>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</si>
  <si>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</si>
  <si>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</si>
  <si>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</si>
  <si>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</si>
  <si>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</si>
  <si>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</si>
  <si>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</si>
  <si>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</si>
  <si>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</si>
  <si>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</si>
  <si>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</si>
  <si>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</si>
  <si>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</si>
  <si>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</si>
  <si>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</si>
  <si>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</si>
  <si>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</si>
  <si>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</si>
  <si>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</si>
  <si>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</si>
  <si>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</si>
  <si>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</si>
  <si>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</si>
  <si>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</si>
  <si>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</si>
  <si>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</si>
  <si>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</si>
  <si>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</si>
  <si>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</si>
  <si>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</si>
  <si>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</si>
  <si>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</si>
  <si>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</si>
  <si>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</si>
  <si>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</si>
  <si>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</si>
  <si>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</si>
  <si>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</si>
  <si>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</si>
  <si>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</si>
  <si>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</si>
  <si>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</si>
  <si>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</si>
  <si>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</si>
  <si>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</si>
  <si>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</si>
  <si>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</si>
  <si>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</si>
  <si>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</si>
  <si>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</si>
  <si>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</si>
  <si>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</si>
  <si>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</si>
  <si>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</si>
  <si>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</si>
  <si>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</si>
  <si>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</si>
  <si>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</si>
  <si>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</si>
  <si>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</si>
  <si>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</si>
  <si>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</si>
  <si>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</si>
  <si>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</si>
  <si>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</si>
  <si>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</si>
  <si>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</si>
  <si>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</si>
  <si>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</si>
  <si>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</si>
  <si>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</si>
  <si>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</si>
  <si>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</si>
  <si>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</si>
  <si>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</si>
  <si>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</si>
  <si>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</si>
  <si>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</si>
  <si>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</si>
  <si>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</si>
  <si>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</si>
  <si>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</si>
  <si>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</si>
  <si>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</si>
  <si>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</si>
  <si>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</si>
  <si>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</si>
  <si>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</si>
  <si>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</si>
  <si>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</si>
  <si>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</si>
  <si>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</si>
  <si>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</si>
  <si>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</si>
  <si>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</si>
  <si>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</si>
  <si>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</si>
  <si>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</si>
  <si>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</si>
  <si>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</si>
  <si>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</si>
  <si>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</si>
  <si>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</si>
  <si>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</si>
  <si>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</si>
  <si>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</si>
  <si>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</si>
  <si>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</si>
  <si>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</si>
  <si>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</si>
  <si>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</si>
  <si>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</si>
  <si>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</si>
  <si>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</si>
  <si>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</si>
  <si>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</si>
  <si>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</si>
  <si>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</si>
  <si>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</si>
  <si>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</si>
  <si>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</si>
  <si>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</si>
  <si>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</si>
  <si>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</si>
  <si>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</si>
  <si>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</si>
  <si>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</si>
  <si>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</si>
  <si>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</si>
  <si>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</si>
  <si>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</si>
  <si>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</si>
  <si>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</si>
  <si>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</si>
  <si>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</si>
  <si>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</si>
  <si>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</si>
  <si>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</si>
  <si>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</si>
  <si>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</si>
  <si>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</si>
  <si>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</si>
  <si>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</si>
  <si>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</si>
  <si>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</si>
  <si>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</si>
  <si>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</si>
  <si>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</si>
  <si>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</si>
  <si>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</si>
  <si>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</si>
  <si>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</si>
  <si>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</si>
  <si>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</si>
  <si>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</si>
  <si>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</si>
  <si>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</si>
  <si>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</si>
  <si>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</si>
  <si>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</si>
  <si>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</si>
  <si>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</si>
  <si>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</si>
  <si>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</si>
  <si>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</si>
  <si>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</si>
  <si>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</si>
  <si>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</si>
  <si>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</si>
  <si>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</si>
  <si>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</si>
  <si>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</si>
  <si>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</si>
  <si>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</si>
  <si>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</si>
  <si>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</si>
  <si>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</si>
  <si>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</si>
  <si>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</si>
  <si>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</si>
  <si>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</si>
  <si>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</si>
  <si>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</si>
  <si>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</si>
  <si>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</si>
  <si>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</si>
  <si>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</si>
  <si>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</si>
  <si>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</si>
  <si>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</si>
  <si>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</si>
  <si>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</si>
  <si>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</si>
  <si>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</si>
  <si>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</si>
  <si>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</si>
  <si>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</si>
  <si>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</si>
  <si>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</si>
  <si>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</si>
  <si>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</si>
  <si>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</si>
  <si>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</si>
  <si>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</si>
  <si>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</si>
  <si>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</si>
  <si>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</si>
  <si>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</si>
  <si>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</si>
  <si>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</si>
  <si>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</si>
  <si>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</si>
  <si>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</si>
  <si>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</si>
  <si>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</si>
  <si>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</si>
  <si>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</si>
  <si>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</si>
  <si>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</si>
  <si>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</si>
  <si>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</si>
  <si>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</si>
  <si>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</si>
  <si>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</si>
  <si>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</si>
  <si>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</si>
  <si>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</si>
  <si>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</si>
  <si>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</si>
  <si>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</si>
  <si>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</si>
  <si>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</si>
  <si>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</si>
  <si>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</si>
  <si>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</si>
  <si>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</si>
  <si>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</si>
  <si>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</si>
  <si>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</si>
  <si>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</si>
  <si>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</si>
  <si>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</si>
  <si>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</si>
  <si>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</si>
  <si>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</si>
  <si>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</si>
  <si>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</si>
  <si>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</si>
  <si>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</si>
  <si>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</si>
  <si>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</si>
  <si>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</si>
  <si>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</si>
  <si>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</si>
  <si>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</si>
  <si>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</si>
  <si>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</si>
  <si>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</si>
  <si>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</si>
  <si>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</si>
  <si>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</si>
  <si>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</si>
  <si>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</si>
  <si>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</si>
  <si>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</si>
  <si>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</si>
  <si>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</si>
  <si>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</si>
  <si>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</si>
  <si>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</si>
  <si>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</si>
  <si>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</si>
  <si>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</si>
  <si>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</si>
  <si>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</si>
  <si>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</si>
  <si>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</si>
  <si>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</si>
  <si>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</si>
  <si>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</si>
  <si>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</si>
  <si>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</si>
  <si>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</si>
  <si>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</si>
  <si>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</si>
  <si>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</si>
  <si>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</si>
  <si>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</si>
  <si>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</si>
  <si>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</si>
  <si>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</si>
  <si>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</si>
  <si>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</si>
  <si>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</si>
  <si>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</si>
  <si>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</si>
  <si>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</si>
  <si>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</si>
  <si>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</si>
  <si>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</si>
  <si>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</si>
  <si>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</si>
  <si>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</si>
  <si>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</si>
  <si>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</si>
  <si>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</si>
  <si>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</si>
  <si>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</si>
  <si>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</si>
  <si>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</si>
  <si>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</si>
  <si>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</si>
  <si>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</si>
  <si>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</si>
  <si>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</si>
  <si>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</si>
  <si>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</si>
  <si>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</si>
  <si>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</si>
  <si>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</si>
  <si>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</si>
  <si>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</si>
  <si>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</si>
  <si>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</si>
  <si>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</si>
  <si>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</si>
  <si>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</si>
  <si>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</si>
  <si>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</si>
  <si>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</si>
  <si>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</si>
  <si>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</si>
  <si>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</si>
  <si>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</si>
  <si>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</si>
  <si>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</si>
  <si>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</si>
  <si>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</si>
  <si>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</si>
  <si>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</si>
  <si>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</si>
  <si>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</si>
  <si>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</si>
  <si>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</si>
  <si>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</si>
  <si>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</si>
  <si>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</si>
  <si>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</si>
  <si>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</si>
  <si>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</si>
  <si>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</si>
  <si>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</si>
  <si>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</si>
  <si>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</si>
  <si>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</si>
  <si>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</si>
  <si>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</si>
  <si>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</si>
  <si>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</si>
  <si>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</si>
  <si>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</si>
  <si>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</si>
  <si>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</si>
  <si>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</si>
  <si>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</si>
  <si>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</si>
  <si>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</si>
  <si>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</si>
  <si>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</si>
  <si>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</si>
  <si>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</si>
  <si>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</si>
  <si>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</si>
  <si>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</si>
  <si>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</si>
  <si>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</si>
  <si>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</si>
  <si>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</si>
  <si>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</si>
  <si>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</si>
  <si>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</si>
  <si>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</si>
  <si>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</si>
  <si>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</si>
  <si>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</si>
  <si>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</si>
  <si>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</si>
  <si>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</si>
  <si>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</si>
  <si>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</si>
  <si>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</si>
  <si>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</si>
  <si>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</si>
  <si>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</si>
  <si>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</si>
  <si>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</si>
  <si>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</si>
  <si>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</si>
  <si>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</si>
  <si>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</si>
  <si>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</si>
  <si>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</si>
  <si>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</si>
  <si>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</si>
  <si>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</si>
  <si>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</si>
  <si>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</si>
  <si>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</si>
  <si>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</si>
  <si>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</si>
  <si>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</si>
  <si>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</si>
  <si>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</si>
  <si>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</si>
  <si>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</si>
  <si>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</si>
  <si>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</si>
  <si>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</si>
  <si>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</si>
  <si>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</si>
  <si>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</si>
  <si>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</si>
  <si>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</si>
  <si>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</si>
  <si>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</si>
  <si>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</si>
  <si>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</si>
  <si>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</si>
  <si>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</si>
  <si>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</si>
  <si>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</si>
  <si>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</si>
  <si>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</si>
  <si>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</si>
  <si>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</si>
  <si>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</si>
  <si>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</si>
  <si>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</si>
  <si>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</si>
  <si>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</si>
  <si>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</si>
  <si>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</si>
  <si>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</si>
  <si>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</si>
  <si>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</si>
  <si>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</si>
  <si>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</si>
  <si>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</si>
  <si>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</si>
  <si>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</si>
  <si>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</si>
  <si>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</si>
  <si>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</si>
  <si>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</si>
  <si>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</si>
  <si>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</si>
  <si>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</si>
  <si>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</si>
  <si>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</si>
  <si>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</si>
  <si>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</si>
  <si>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</si>
  <si>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</si>
  <si>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</si>
  <si>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</si>
  <si>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</si>
  <si>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</si>
  <si>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</si>
  <si>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</si>
  <si>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</si>
  <si>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</si>
  <si>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</si>
  <si>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</si>
  <si>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</si>
  <si>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</si>
  <si>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</si>
  <si>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</si>
  <si>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</si>
  <si>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</si>
  <si>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</si>
  <si>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</si>
  <si>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</si>
  <si>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</si>
  <si>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</si>
  <si>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</si>
  <si>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</si>
  <si>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</si>
  <si>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</si>
  <si>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</si>
  <si>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</si>
  <si>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</si>
  <si>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</si>
  <si>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</si>
  <si>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</si>
  <si>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</si>
  <si>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</si>
  <si>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</si>
  <si>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</si>
  <si>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</si>
  <si>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</si>
  <si>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</si>
  <si>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</si>
  <si>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</si>
  <si>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</si>
  <si>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</si>
  <si>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</si>
  <si>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</si>
  <si>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</si>
  <si>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</si>
  <si>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</si>
  <si>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</si>
  <si>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</si>
  <si>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</si>
  <si>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</si>
  <si>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</si>
  <si>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</si>
  <si>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</si>
  <si>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</si>
  <si>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</si>
  <si>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</si>
  <si>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</si>
  <si>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</si>
  <si>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</si>
  <si>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</si>
  <si>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</si>
  <si>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</si>
  <si>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</si>
  <si>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</si>
  <si>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</si>
  <si>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</si>
  <si>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</si>
  <si>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</si>
  <si>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</si>
  <si>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</si>
  <si>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</si>
  <si>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</si>
  <si>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</si>
  <si>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</si>
  <si>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</si>
  <si>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</si>
  <si>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</si>
  <si>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</si>
  <si>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</si>
  <si>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</si>
  <si>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</si>
  <si>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</si>
  <si>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</si>
  <si>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</si>
  <si>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</si>
  <si>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</si>
  <si>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</si>
  <si>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</si>
  <si>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</si>
  <si>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</si>
  <si>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</si>
  <si>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</si>
  <si>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</si>
  <si>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</si>
  <si>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</si>
  <si>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</si>
  <si>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</si>
  <si>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</si>
  <si>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</si>
  <si>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</si>
  <si>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</si>
  <si>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</si>
  <si>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</si>
  <si>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</si>
  <si>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</si>
  <si>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</si>
  <si>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</si>
  <si>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</si>
  <si>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</si>
  <si>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</si>
  <si>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</si>
  <si>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</si>
  <si>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</si>
  <si>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</si>
  <si>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</si>
  <si>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</si>
  <si>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</si>
  <si>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</si>
  <si>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</si>
  <si>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</si>
  <si>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</si>
  <si>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</si>
  <si>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</si>
  <si>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</si>
  <si>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</si>
  <si>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</si>
  <si>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</si>
  <si>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</si>
  <si>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</si>
  <si>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</si>
  <si>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</si>
  <si>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</si>
  <si>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</si>
  <si>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</si>
  <si>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</si>
  <si>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</si>
  <si>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</si>
  <si>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</si>
  <si>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</si>
  <si>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</si>
  <si>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</si>
  <si>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</si>
  <si>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</si>
  <si>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</si>
  <si>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</si>
  <si>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</si>
  <si>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</si>
  <si>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</si>
  <si>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</si>
  <si>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</si>
  <si>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</si>
  <si>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</si>
  <si>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</si>
  <si>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</si>
  <si>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</si>
  <si>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</si>
  <si>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</si>
  <si>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</si>
  <si>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</si>
  <si>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</si>
  <si>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</si>
  <si>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</si>
  <si>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</si>
  <si>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</si>
  <si>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</si>
  <si>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</si>
  <si>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</si>
  <si>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</si>
  <si>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</si>
  <si>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</si>
  <si>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</si>
  <si>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</si>
  <si>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</si>
  <si>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</si>
  <si>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</si>
  <si>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</si>
  <si>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</si>
  <si>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</si>
  <si>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</si>
  <si>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</si>
  <si>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</si>
  <si>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</si>
  <si>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</si>
  <si>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</si>
  <si>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</si>
  <si>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</si>
  <si>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</si>
  <si>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</si>
  <si>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</si>
  <si>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</si>
  <si>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</si>
  <si>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</si>
  <si>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</si>
  <si>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</si>
  <si>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</si>
  <si>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</si>
  <si>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</si>
  <si>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</si>
  <si>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</si>
  <si>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</si>
  <si>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</si>
  <si>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</si>
  <si>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</si>
  <si>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</si>
  <si>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</si>
  <si>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</si>
  <si>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</si>
  <si>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</si>
  <si>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</si>
  <si>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</si>
  <si>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</si>
  <si>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</si>
  <si>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</si>
  <si>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</si>
  <si>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</si>
  <si>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</si>
  <si>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</si>
  <si>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</si>
  <si>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</si>
  <si>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</si>
  <si>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</si>
  <si>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</si>
  <si>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</si>
  <si>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</si>
  <si>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</si>
  <si>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</si>
  <si>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</si>
  <si>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</si>
  <si>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</si>
  <si>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</si>
  <si>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</si>
  <si>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</si>
  <si>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</si>
  <si>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</si>
  <si>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</si>
  <si>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</si>
  <si>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</si>
  <si>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</si>
  <si>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</si>
  <si>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</si>
  <si>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</si>
  <si>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</si>
  <si>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</si>
  <si>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</si>
  <si>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</si>
  <si>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</si>
  <si>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</si>
  <si>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</si>
  <si>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</si>
  <si>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</si>
  <si>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</si>
  <si>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</si>
  <si>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</si>
  <si>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</si>
  <si>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</si>
  <si>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</si>
  <si>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</si>
  <si>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</si>
  <si>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</si>
  <si>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</si>
  <si>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</si>
  <si>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</si>
  <si>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</si>
  <si>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</si>
  <si>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</si>
  <si>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</si>
  <si>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</si>
  <si>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</si>
  <si>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</si>
  <si>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</si>
  <si>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</si>
  <si>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</si>
  <si>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</si>
  <si>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</si>
  <si>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</si>
  <si>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</si>
  <si>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</si>
  <si>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</si>
  <si>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</si>
  <si>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</si>
  <si>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</si>
  <si>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</si>
  <si>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</si>
  <si>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</si>
  <si>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</si>
  <si>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</si>
  <si>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</si>
  <si>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</si>
  <si>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</si>
  <si>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</si>
  <si>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</si>
  <si>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</si>
  <si>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</si>
  <si>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</si>
  <si>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</si>
  <si>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</si>
  <si>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</si>
  <si>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</si>
  <si>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</si>
  <si>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</si>
  <si>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</si>
  <si>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</si>
  <si>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</si>
  <si>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</si>
  <si>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</si>
  <si>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</si>
  <si>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</si>
  <si>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</si>
  <si>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</si>
  <si>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</si>
  <si>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</si>
  <si>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</si>
  <si>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</si>
  <si>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</si>
  <si>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</si>
  <si>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</si>
  <si>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</si>
  <si>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</si>
  <si>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</si>
  <si>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</si>
  <si>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</si>
  <si>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</si>
  <si>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</si>
  <si>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</si>
  <si>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</si>
  <si>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</si>
  <si>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</si>
  <si>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</si>
  <si>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</si>
  <si>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</si>
  <si>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</si>
  <si>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</si>
  <si>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</si>
  <si>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</si>
  <si>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</si>
  <si>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</si>
  <si>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</si>
  <si>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</si>
  <si>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</si>
  <si>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</si>
  <si>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</si>
  <si>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</si>
  <si>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</si>
  <si>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</si>
  <si>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</si>
  <si>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</si>
  <si>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</si>
  <si>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</si>
  <si>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</si>
  <si>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</si>
  <si>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</si>
  <si>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</si>
  <si>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</si>
  <si>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</si>
  <si>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</si>
  <si>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</si>
  <si>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</si>
  <si>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</si>
  <si>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</si>
  <si>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</si>
  <si>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</si>
  <si>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</si>
  <si>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</si>
  <si>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</si>
  <si>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</si>
  <si>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</si>
  <si>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</si>
  <si>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</si>
  <si>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</si>
  <si>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</si>
  <si>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</si>
  <si>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</si>
  <si>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</si>
  <si>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</si>
  <si>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</si>
  <si>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</si>
  <si>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</si>
  <si>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</si>
  <si>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</si>
  <si>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</si>
  <si>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</si>
  <si>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</si>
  <si>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</si>
  <si>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</si>
  <si>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</si>
  <si>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</si>
  <si>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</si>
  <si>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</si>
  <si>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</si>
  <si>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</si>
  <si>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</si>
  <si>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</si>
  <si>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</si>
  <si>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</si>
  <si>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</si>
  <si>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</si>
  <si>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</si>
  <si>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</si>
  <si>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</si>
  <si>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</si>
  <si>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</si>
  <si>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</si>
  <si>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</si>
  <si>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</si>
  <si>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</si>
  <si>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</si>
  <si>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</si>
  <si>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</si>
  <si>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</si>
  <si>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</si>
  <si>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</si>
  <si>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</si>
  <si>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</si>
  <si>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</si>
  <si>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</si>
  <si>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</si>
  <si>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</si>
  <si>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</si>
  <si>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</si>
  <si>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</si>
  <si>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</si>
  <si>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</si>
  <si>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</si>
  <si>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</si>
  <si>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</si>
  <si>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</si>
  <si>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</si>
  <si>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</si>
  <si>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</si>
  <si>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</si>
  <si>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</si>
  <si>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</si>
  <si>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</si>
  <si>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</si>
  <si>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</si>
  <si>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</si>
  <si>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</si>
  <si>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</si>
  <si>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</si>
  <si>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</si>
  <si>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</si>
  <si>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</si>
  <si>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</si>
  <si>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</si>
  <si>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</si>
  <si>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</si>
  <si>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</si>
  <si>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</si>
  <si>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</si>
  <si>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</si>
  <si>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</si>
  <si>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</si>
  <si>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</si>
  <si>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</si>
  <si>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</si>
  <si>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</si>
  <si>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</si>
  <si>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</si>
  <si>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</si>
  <si>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</si>
  <si>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</si>
  <si>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</si>
  <si>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</si>
  <si>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</si>
  <si>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</si>
  <si>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</si>
  <si>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</si>
  <si>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</si>
  <si>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</si>
  <si>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</si>
  <si>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</si>
  <si>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</si>
  <si>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</si>
  <si>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</si>
  <si>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</si>
  <si>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</si>
  <si>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</si>
  <si>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</si>
  <si>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</si>
  <si>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</si>
  <si>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</si>
  <si>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</si>
  <si>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</si>
  <si>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</si>
  <si>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</si>
  <si>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</si>
  <si>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</si>
  <si>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</si>
  <si>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</si>
  <si>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</si>
  <si>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</si>
  <si>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</si>
  <si>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</si>
  <si>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</si>
  <si>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</si>
  <si>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</si>
  <si>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</si>
  <si>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</si>
  <si>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</si>
  <si>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</si>
  <si>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</si>
  <si>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</si>
  <si>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</si>
  <si>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</si>
  <si>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</si>
  <si>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</si>
  <si>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</si>
  <si>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</si>
  <si>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</si>
  <si>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</si>
  <si>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</si>
  <si>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</si>
  <si>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</si>
  <si>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</si>
  <si>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</si>
  <si>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</si>
  <si>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</si>
  <si>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</si>
  <si>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</si>
  <si>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</si>
  <si>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</si>
  <si>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</si>
  <si>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</si>
  <si>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</si>
  <si>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</si>
  <si>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</si>
  <si>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</si>
  <si>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</si>
  <si>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</si>
  <si>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</si>
  <si>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</si>
  <si>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</si>
  <si>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</si>
  <si>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</si>
  <si>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</si>
  <si>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</si>
  <si>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</si>
  <si>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</si>
  <si>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</si>
  <si>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</si>
  <si>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</si>
  <si>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</si>
  <si>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</si>
  <si>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</si>
  <si>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</si>
  <si>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</si>
  <si>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</si>
  <si>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</si>
  <si>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</si>
  <si>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</si>
  <si>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</si>
  <si>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</si>
  <si>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</si>
  <si>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</si>
  <si>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</si>
  <si>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</si>
  <si>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</si>
  <si>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</si>
  <si>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</si>
  <si>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</si>
  <si>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</si>
  <si>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</si>
  <si>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</si>
  <si>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</si>
  <si>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</si>
  <si>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</si>
  <si>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</si>
  <si>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</si>
  <si>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</si>
  <si>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</si>
  <si>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</si>
  <si>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</si>
  <si>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</si>
  <si>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</si>
  <si>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</si>
  <si>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</si>
  <si>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</si>
  <si>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</si>
  <si>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</si>
  <si>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</si>
  <si>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</si>
  <si>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</si>
  <si>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</si>
  <si>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</si>
  <si>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</si>
  <si>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</si>
  <si>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</si>
  <si>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</si>
  <si>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</si>
  <si>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</si>
  <si>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</si>
  <si>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</si>
  <si>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</si>
  <si>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</si>
  <si>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</si>
  <si>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</si>
  <si>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</si>
  <si>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</si>
  <si>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</si>
  <si>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</si>
  <si>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</si>
  <si>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</si>
  <si>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</si>
  <si>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</si>
  <si>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</si>
  <si>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</si>
  <si>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</si>
  <si>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</si>
  <si>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</si>
  <si>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</si>
  <si>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</si>
  <si>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</si>
  <si>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</si>
  <si>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</si>
  <si>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</si>
  <si>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</si>
  <si>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</si>
  <si>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</si>
  <si>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</si>
  <si>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</si>
  <si>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</si>
  <si>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</si>
  <si>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</si>
  <si>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</si>
  <si>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</si>
  <si>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</si>
  <si>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</si>
  <si>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</si>
  <si>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</si>
  <si>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</si>
  <si>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</si>
  <si>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</si>
  <si>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</si>
  <si>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</si>
  <si>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</si>
  <si>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</si>
  <si>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</si>
  <si>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</si>
  <si>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</si>
  <si>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</si>
  <si>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</si>
  <si>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</si>
  <si>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</si>
  <si>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</si>
  <si>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</si>
  <si>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</si>
  <si>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</si>
  <si>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</si>
  <si>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</si>
  <si>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</si>
  <si>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</si>
  <si>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</si>
  <si>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</si>
  <si>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</si>
  <si>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</si>
  <si>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</si>
  <si>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</si>
  <si>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</si>
  <si>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</si>
  <si>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</si>
  <si>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</si>
  <si>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</si>
  <si>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</si>
  <si>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</si>
  <si>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</si>
  <si>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</si>
  <si>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</si>
  <si>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</si>
  <si>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</si>
  <si>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</si>
  <si>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</si>
  <si>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</si>
  <si>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</si>
  <si>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</si>
  <si>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</si>
  <si>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</si>
  <si>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</si>
  <si>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</si>
  <si>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</si>
  <si>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</si>
  <si>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</si>
  <si>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</si>
  <si>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</si>
  <si>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</si>
  <si>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</si>
  <si>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</si>
  <si>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</si>
  <si>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</si>
  <si>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</si>
  <si>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</si>
  <si>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</si>
  <si>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</si>
  <si>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</si>
  <si>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</si>
  <si>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</si>
  <si>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</si>
  <si>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</si>
  <si>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</si>
  <si>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</si>
  <si>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</si>
  <si>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</si>
  <si>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</si>
  <si>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</si>
  <si>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</si>
  <si>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</si>
  <si>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</si>
  <si>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</si>
  <si>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</si>
  <si>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</si>
  <si>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</si>
  <si>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</si>
  <si>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</si>
  <si>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</si>
  <si>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</si>
  <si>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</si>
  <si>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</si>
  <si>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</si>
  <si>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</si>
  <si>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</si>
  <si>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</si>
  <si>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</si>
  <si>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</si>
  <si>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</si>
  <si>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</si>
  <si>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</si>
  <si>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</si>
  <si>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</si>
  <si>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</si>
  <si>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</si>
  <si>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</si>
  <si>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</si>
  <si>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</si>
  <si>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</si>
  <si>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</si>
  <si>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</si>
  <si>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</si>
  <si>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</si>
  <si>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</si>
  <si>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</si>
  <si>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</si>
  <si>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</si>
  <si>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</si>
  <si>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</si>
  <si>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</si>
  <si>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</si>
  <si>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</si>
  <si>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</si>
  <si>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</si>
  <si>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</si>
  <si>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</si>
  <si>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</si>
  <si>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</si>
  <si>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</si>
  <si>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</si>
  <si>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</si>
  <si>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</si>
  <si>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</si>
  <si>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</si>
  <si>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</si>
  <si>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</si>
  <si>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</si>
  <si>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</si>
  <si>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</si>
  <si>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</si>
  <si>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</si>
  <si>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</si>
  <si>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</si>
  <si>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</si>
  <si>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</si>
  <si>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</si>
  <si>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</si>
  <si>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</si>
  <si>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</si>
  <si>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</si>
  <si>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</si>
  <si>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</si>
  <si>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</si>
  <si>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</si>
  <si>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</si>
  <si>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</si>
  <si>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</si>
  <si>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</si>
  <si>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</si>
  <si>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</si>
  <si>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</si>
  <si>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</si>
  <si>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</si>
  <si>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</si>
  <si>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</si>
  <si>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</si>
  <si>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</si>
  <si>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</si>
  <si>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</si>
  <si>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</si>
  <si>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</si>
  <si>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</si>
  <si>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</si>
  <si>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</si>
  <si>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</si>
  <si>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</si>
  <si>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</si>
  <si>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</si>
  <si>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</si>
  <si>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</si>
  <si>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</si>
  <si>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</si>
  <si>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</si>
  <si>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</si>
  <si>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</si>
  <si>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</si>
  <si>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</si>
  <si>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</si>
  <si>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</si>
  <si>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</si>
  <si>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</si>
  <si>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</si>
  <si>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</si>
  <si>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</si>
  <si>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</si>
  <si>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</si>
  <si>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</si>
  <si>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</si>
  <si>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</si>
  <si>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</si>
  <si>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</si>
  <si>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</si>
  <si>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</si>
  <si>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</si>
  <si>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</si>
  <si>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</si>
  <si>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</si>
  <si>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</si>
  <si>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</si>
  <si>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</si>
  <si>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</si>
  <si>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</si>
  <si>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</si>
  <si>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</si>
  <si>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</si>
  <si>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</si>
  <si>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</si>
  <si>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</si>
  <si>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</si>
  <si>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</si>
  <si>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</si>
  <si>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</si>
  <si>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</si>
  <si>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</si>
  <si>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</si>
  <si>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</si>
  <si>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</si>
  <si>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</si>
  <si>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</si>
  <si>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</si>
  <si>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</si>
  <si>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</si>
  <si>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</si>
  <si>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</si>
  <si>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</si>
  <si>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</si>
  <si>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</si>
  <si>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</si>
  <si>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</si>
  <si>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</si>
  <si>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</si>
  <si>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</si>
  <si>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</si>
  <si>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</si>
  <si>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</si>
  <si>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</si>
  <si>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</si>
  <si>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</si>
  <si>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</si>
  <si>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</si>
  <si>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</si>
  <si>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</si>
  <si>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</si>
  <si>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</si>
  <si>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</si>
  <si>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</si>
  <si>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</si>
  <si>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</si>
  <si>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</si>
  <si>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</si>
  <si>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</si>
  <si>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</si>
  <si>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</si>
  <si>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</si>
  <si>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</si>
  <si>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</si>
  <si>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</si>
  <si>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</si>
  <si>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</si>
  <si>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</si>
  <si>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</si>
  <si>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</si>
  <si>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</si>
  <si>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</si>
  <si>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</si>
  <si>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</si>
  <si>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</si>
  <si>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</si>
  <si>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</si>
  <si>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</si>
  <si>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</si>
  <si>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</si>
  <si>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</si>
  <si>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</si>
  <si>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</si>
  <si>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</si>
  <si>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</si>
  <si>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</si>
  <si>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</si>
  <si>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</si>
  <si>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</si>
  <si>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</si>
  <si>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</si>
  <si>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</si>
  <si>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</si>
  <si>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</si>
  <si>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</si>
  <si>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</si>
  <si>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</si>
  <si>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</si>
  <si>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</si>
  <si>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</si>
  <si>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</si>
  <si>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</si>
  <si>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</si>
  <si>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</si>
  <si>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</si>
  <si>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</si>
  <si>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</si>
  <si>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</si>
  <si>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</si>
  <si>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</si>
  <si>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</si>
  <si>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</si>
  <si>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</si>
  <si>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</si>
  <si>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</si>
  <si>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</si>
  <si>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</si>
  <si>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</si>
  <si>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</si>
  <si>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</si>
  <si>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</si>
  <si>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</si>
  <si>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</si>
  <si>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</si>
  <si>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</si>
  <si>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</si>
  <si>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</si>
  <si>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</si>
  <si>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</si>
  <si>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</si>
  <si>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</si>
  <si>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</si>
  <si>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</si>
  <si>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</si>
  <si>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</si>
  <si>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</si>
  <si>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</si>
  <si>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</si>
  <si>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</si>
  <si>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</si>
  <si>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</si>
  <si>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</si>
  <si>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</si>
  <si>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</si>
  <si>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</si>
  <si>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</si>
  <si>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</si>
  <si>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</si>
  <si>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</si>
  <si>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</si>
  <si>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</si>
  <si>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</si>
  <si>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</si>
  <si>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</si>
  <si>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</si>
  <si>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</si>
  <si>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</si>
  <si>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</si>
  <si>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</si>
  <si>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</si>
  <si>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</si>
  <si>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</si>
  <si>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</si>
  <si>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</si>
  <si>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</si>
  <si>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</si>
  <si>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</si>
  <si>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</si>
  <si>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</si>
  <si>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</si>
  <si>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</si>
  <si>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</si>
  <si>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</si>
  <si>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</si>
  <si>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</si>
  <si>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</si>
  <si>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</si>
  <si>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</si>
  <si>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</si>
  <si>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</si>
  <si>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</si>
  <si>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</si>
  <si>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</si>
  <si>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</si>
  <si>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</si>
  <si>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</si>
  <si>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</si>
  <si>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</si>
  <si>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</si>
  <si>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</si>
  <si>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</si>
  <si>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</si>
  <si>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</si>
  <si>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</si>
  <si>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</si>
  <si>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</si>
  <si>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</si>
  <si>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</si>
  <si>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</si>
  <si>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</si>
  <si>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</si>
  <si>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</si>
  <si>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</si>
  <si>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</si>
  <si>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</si>
  <si>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</si>
  <si>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</si>
  <si>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</si>
  <si>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</si>
  <si>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</si>
  <si>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</si>
  <si>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</si>
  <si>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</si>
  <si>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</si>
  <si>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</si>
  <si>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</si>
  <si>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</si>
  <si>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</si>
  <si>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</si>
  <si>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</si>
  <si>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</si>
  <si>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</si>
  <si>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</si>
  <si>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</si>
  <si>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</si>
  <si>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</si>
  <si>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</si>
  <si>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</si>
  <si>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</si>
  <si>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</si>
  <si>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</si>
  <si>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</si>
  <si>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</si>
  <si>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</si>
  <si>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</si>
  <si>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</si>
  <si>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</si>
  <si>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</si>
  <si>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</si>
  <si>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</si>
  <si>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</si>
  <si>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</si>
  <si>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</si>
  <si>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</si>
  <si>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</si>
  <si>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</si>
  <si>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</si>
  <si>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</si>
  <si>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</si>
  <si>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</si>
  <si>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</si>
  <si>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</si>
  <si>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</si>
  <si>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</si>
  <si>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</si>
  <si>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</si>
  <si>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</si>
  <si>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</si>
  <si>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</si>
  <si>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</si>
  <si>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</si>
  <si>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</si>
  <si>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</si>
  <si>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</si>
  <si>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</si>
  <si>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</si>
  <si>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</si>
  <si>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</si>
  <si>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</si>
  <si>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</si>
  <si>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</si>
  <si>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</si>
  <si>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</si>
  <si>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</si>
  <si>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</si>
  <si>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</si>
  <si>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</si>
  <si>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</si>
  <si>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</si>
  <si>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</si>
  <si>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</si>
  <si>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</si>
  <si>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</si>
  <si>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</si>
  <si>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</si>
  <si>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</si>
  <si>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</si>
  <si>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</si>
  <si>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</si>
  <si>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</si>
  <si>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</si>
  <si>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</si>
  <si>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</si>
  <si>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</si>
  <si>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</si>
  <si>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</si>
  <si>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</si>
  <si>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</si>
  <si>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</si>
  <si>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</si>
  <si>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</si>
  <si>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</si>
  <si>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</si>
  <si>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</si>
  <si>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</si>
  <si>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</si>
  <si>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</si>
  <si>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</si>
  <si>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</si>
  <si>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</si>
  <si>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</si>
  <si>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</si>
  <si>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</si>
  <si>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</si>
  <si>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</si>
  <si>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</si>
  <si>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</si>
  <si>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</si>
  <si>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</si>
  <si>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</si>
  <si>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</si>
  <si>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</si>
  <si>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</si>
  <si>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</si>
  <si>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</si>
  <si>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</si>
  <si>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</si>
  <si>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</si>
  <si>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</si>
  <si>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</si>
  <si>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</si>
  <si>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</si>
  <si>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</si>
  <si>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</si>
  <si>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</si>
  <si>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</si>
  <si>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</si>
  <si>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</si>
  <si>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</si>
  <si>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</si>
  <si>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</si>
  <si>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</si>
  <si>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</si>
  <si>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</si>
  <si>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</si>
  <si>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</si>
  <si>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</si>
  <si>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</si>
  <si>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</si>
  <si>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</si>
  <si>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</si>
  <si>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</si>
  <si>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</si>
  <si>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</si>
  <si>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</si>
  <si>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</si>
  <si>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</si>
  <si>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</si>
  <si>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</si>
  <si>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</si>
  <si>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</si>
  <si>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</si>
  <si>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</si>
  <si>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</si>
  <si>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</si>
  <si>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</si>
  <si>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</si>
  <si>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</si>
  <si>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</si>
  <si>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</si>
  <si>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</si>
  <si>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</si>
  <si>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</si>
  <si>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</si>
  <si>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</si>
  <si>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</si>
  <si>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</si>
  <si>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</si>
  <si>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</si>
  <si>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</si>
  <si>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</si>
  <si>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</si>
  <si>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</si>
  <si>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</si>
  <si>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</si>
  <si>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</si>
  <si>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</si>
  <si>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</si>
  <si>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</si>
  <si>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</si>
  <si>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</si>
  <si>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</si>
  <si>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</si>
  <si>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</si>
  <si>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</si>
  <si>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</si>
  <si>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</si>
  <si>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</si>
  <si>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</si>
  <si>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</si>
  <si>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</si>
  <si>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</si>
  <si>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</si>
  <si>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</si>
  <si>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</si>
  <si>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</si>
  <si>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</si>
  <si>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</si>
  <si>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</si>
  <si>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</si>
  <si>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</si>
  <si>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</si>
  <si>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</si>
  <si>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</si>
  <si>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</si>
  <si>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</si>
  <si>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</si>
  <si>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</si>
  <si>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</si>
  <si>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</si>
  <si>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</si>
  <si>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</si>
  <si>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</si>
  <si>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</si>
  <si>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</si>
  <si>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</si>
  <si>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</si>
  <si>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</si>
  <si>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</si>
  <si>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</si>
  <si>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</si>
  <si>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</si>
  <si>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</si>
  <si>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</si>
  <si>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</si>
  <si>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</si>
  <si>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</si>
  <si>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</si>
  <si>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</si>
  <si>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</si>
  <si>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</si>
  <si>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</si>
  <si>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</si>
  <si>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</si>
  <si>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</si>
  <si>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</si>
  <si>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</si>
  <si>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</si>
  <si>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</si>
  <si>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</si>
  <si>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</si>
  <si>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</si>
  <si>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</si>
  <si>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</si>
  <si>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</si>
  <si>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</si>
  <si>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</si>
  <si>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</si>
  <si>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</si>
  <si>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</si>
  <si>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</si>
  <si>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</si>
  <si>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</si>
  <si>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</si>
  <si>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</si>
  <si>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</si>
  <si>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</si>
  <si>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</si>
  <si>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</si>
  <si>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</si>
  <si>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</si>
  <si>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</si>
  <si>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</si>
  <si>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</si>
  <si>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</si>
  <si>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</si>
  <si>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</si>
  <si>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</si>
  <si>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</si>
  <si>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</si>
  <si>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</si>
  <si>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</si>
  <si>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</si>
  <si>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</si>
  <si>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</si>
  <si>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</si>
  <si>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</si>
  <si>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</si>
  <si>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</si>
  <si>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</si>
  <si>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</si>
  <si>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</si>
  <si>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</si>
  <si>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</si>
  <si>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</si>
  <si>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</si>
  <si>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</si>
  <si>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</si>
  <si>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</si>
  <si>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</si>
  <si>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</si>
  <si>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</si>
  <si>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</si>
  <si>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</si>
  <si>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</si>
  <si>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</si>
  <si>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</si>
  <si>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</si>
  <si>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</si>
  <si>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</si>
  <si>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</si>
  <si>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</si>
  <si>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</si>
  <si>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</si>
  <si>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</si>
  <si>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</si>
  <si>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</si>
  <si>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</si>
  <si>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</si>
  <si>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</si>
  <si>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</si>
  <si>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</si>
  <si>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</si>
  <si>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</si>
  <si>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</si>
  <si>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</si>
  <si>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</si>
  <si>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</si>
  <si>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</si>
  <si>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</si>
  <si>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</si>
  <si>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</si>
  <si>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</si>
  <si>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</si>
  <si>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</si>
  <si>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</si>
  <si>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</si>
  <si>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</si>
  <si>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</si>
  <si>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</si>
  <si>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</si>
  <si>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</si>
  <si>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</si>
  <si>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</si>
  <si>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</si>
  <si>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</si>
  <si>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</si>
  <si>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</si>
  <si>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</si>
  <si>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</si>
  <si>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</si>
  <si>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</si>
  <si>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</si>
  <si>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</si>
  <si>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</si>
  <si>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</si>
  <si>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</si>
  <si>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</si>
  <si>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</si>
  <si>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</si>
  <si>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</si>
  <si>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</si>
  <si>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</si>
  <si>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</si>
  <si>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</si>
  <si>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</si>
  <si>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</si>
  <si>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</si>
  <si>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</si>
  <si>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</si>
  <si>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</si>
  <si>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</si>
  <si>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</si>
  <si>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</si>
  <si>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</si>
  <si>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</si>
  <si>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</si>
  <si>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</si>
  <si>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</si>
  <si>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</si>
  <si>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</si>
  <si>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</si>
  <si>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</si>
  <si>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</si>
  <si>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</si>
  <si>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</si>
  <si>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</si>
  <si>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</si>
  <si>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</si>
  <si>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</si>
  <si>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</si>
  <si>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</si>
  <si>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</si>
  <si>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</si>
  <si>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</si>
  <si>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</si>
  <si>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</si>
  <si>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</si>
  <si>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</si>
  <si>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</si>
  <si>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</si>
  <si>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</si>
  <si>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</si>
  <si>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</si>
  <si>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</si>
  <si>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</si>
  <si>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</si>
  <si>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</si>
  <si>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</si>
  <si>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</si>
  <si>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</si>
  <si>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</si>
  <si>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</si>
  <si>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</si>
  <si>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</si>
  <si>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</si>
  <si>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</si>
  <si>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</si>
  <si>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</si>
  <si>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</si>
  <si>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</si>
  <si>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</si>
  <si>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</si>
  <si>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</si>
  <si>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</si>
  <si>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</si>
  <si>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</si>
  <si>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</si>
  <si>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</si>
  <si>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</si>
  <si>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</si>
  <si>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</si>
  <si>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</si>
  <si>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</si>
  <si>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</si>
  <si>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</si>
  <si>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</si>
  <si>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</si>
  <si>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</si>
  <si>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</si>
  <si>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</si>
  <si>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</si>
  <si>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</si>
  <si>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</si>
  <si>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</si>
  <si>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</si>
  <si>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</si>
  <si>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</si>
  <si>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</si>
  <si>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</si>
  <si>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</si>
  <si>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</si>
  <si>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</si>
  <si>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</si>
  <si>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</si>
  <si>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</si>
  <si>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</si>
  <si>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</si>
  <si>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</si>
  <si>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</si>
  <si>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</si>
  <si>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</si>
  <si>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</si>
  <si>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</si>
  <si>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</si>
  <si>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</si>
  <si>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</si>
  <si>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</si>
  <si>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</si>
  <si>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</si>
  <si>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</si>
  <si>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</si>
  <si>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</si>
  <si>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</si>
  <si>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</si>
  <si>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</si>
  <si>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</si>
  <si>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</si>
  <si>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</si>
  <si>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</si>
  <si>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</si>
  <si>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</si>
  <si>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</si>
  <si>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</si>
  <si>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</si>
  <si>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</si>
  <si>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</si>
  <si>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</si>
  <si>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</si>
  <si>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</si>
  <si>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</si>
  <si>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</si>
  <si>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</si>
  <si>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</si>
  <si>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</si>
  <si>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</si>
  <si>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</si>
  <si>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</si>
  <si>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</si>
  <si>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</si>
  <si>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</si>
  <si>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</si>
  <si>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</si>
  <si>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</si>
  <si>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</si>
  <si>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</si>
  <si>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</si>
  <si>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</si>
  <si>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</si>
  <si>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</si>
  <si>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</si>
  <si>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</si>
  <si>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</si>
  <si>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</si>
  <si>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</si>
  <si>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</si>
  <si>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</si>
  <si>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</si>
  <si>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</si>
  <si>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</si>
  <si>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</si>
  <si>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</si>
  <si>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</si>
  <si>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</si>
  <si>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</si>
  <si>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</si>
  <si>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</si>
  <si>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</si>
  <si>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</si>
  <si>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</si>
  <si>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</si>
  <si>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</si>
  <si>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</si>
  <si>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</si>
  <si>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</si>
  <si>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</si>
  <si>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</si>
  <si>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</si>
  <si>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</si>
  <si>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</si>
  <si>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</si>
  <si>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</si>
  <si>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</si>
  <si>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</si>
  <si>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</si>
  <si>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</si>
  <si>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</si>
  <si>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</si>
  <si>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</si>
  <si>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</si>
  <si>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</si>
  <si>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</si>
  <si>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</si>
  <si>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</si>
  <si>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</si>
  <si>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</si>
  <si>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</si>
  <si>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</si>
  <si>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</si>
  <si>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</si>
  <si>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</si>
  <si>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</si>
  <si>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</si>
  <si>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</si>
  <si>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</si>
  <si>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</si>
  <si>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</si>
  <si>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</si>
  <si>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</si>
  <si>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</si>
  <si>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</si>
  <si>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</si>
  <si>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</si>
  <si>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</si>
  <si>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</si>
  <si>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</si>
  <si>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</si>
  <si>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</si>
  <si>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</si>
  <si>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</si>
  <si>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</si>
  <si>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</si>
  <si>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</si>
  <si>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</si>
  <si>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</si>
  <si>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</si>
  <si>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</si>
  <si>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</si>
  <si>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</si>
  <si>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</si>
  <si>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</si>
  <si>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</si>
  <si>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</si>
  <si>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</si>
  <si>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</si>
  <si>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</si>
  <si>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</si>
  <si>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</si>
  <si>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</si>
  <si>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</si>
  <si>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</si>
  <si>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</si>
  <si>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</si>
  <si>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</si>
  <si>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</si>
  <si>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</si>
  <si>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</si>
  <si>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</si>
  <si>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</si>
  <si>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</si>
  <si>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</si>
  <si>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</si>
  <si>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</si>
  <si>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</si>
  <si>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</si>
  <si>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</si>
  <si>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</si>
  <si>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</si>
  <si>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</si>
  <si>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</si>
  <si>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</si>
  <si>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</si>
  <si>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</si>
  <si>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</si>
  <si>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</si>
  <si>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</si>
  <si>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</si>
  <si>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</si>
  <si>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</si>
  <si>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</si>
  <si>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</si>
  <si>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</si>
  <si>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</si>
  <si>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</si>
  <si>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</si>
  <si>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</si>
  <si>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</si>
  <si>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</si>
  <si>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</si>
  <si>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</si>
  <si>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</si>
  <si>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</si>
  <si>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</si>
  <si>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</si>
  <si>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</si>
  <si>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</si>
  <si>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</si>
  <si>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</si>
  <si>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</si>
  <si>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</si>
  <si>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</si>
  <si>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</si>
  <si>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</si>
  <si>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</si>
  <si>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</si>
  <si>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</si>
  <si>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</si>
  <si>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</si>
  <si>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</si>
  <si>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</si>
  <si>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</si>
  <si>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</si>
  <si>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</si>
  <si>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</si>
  <si>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</si>
  <si>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</si>
  <si>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</si>
  <si>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</si>
  <si>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</si>
  <si>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</si>
  <si>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</si>
  <si>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</si>
  <si>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</si>
  <si>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</si>
  <si>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</si>
  <si>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</si>
  <si>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</si>
  <si>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</si>
  <si>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</si>
  <si>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</si>
  <si>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</si>
  <si>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</si>
  <si>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</si>
  <si>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</si>
  <si>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</si>
  <si>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</si>
  <si>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</si>
  <si>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</si>
  <si>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</si>
  <si>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</si>
  <si>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</si>
  <si>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</si>
  <si>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</si>
  <si>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</si>
  <si>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</si>
  <si>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</si>
  <si>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</si>
  <si>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</si>
  <si>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</si>
  <si>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</si>
  <si>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</si>
  <si>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</si>
  <si>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</si>
  <si>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</si>
  <si>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</si>
  <si>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</si>
  <si>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</si>
  <si>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</si>
  <si>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</si>
  <si>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</si>
  <si>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</si>
  <si>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</si>
  <si>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</si>
  <si>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</si>
  <si>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</si>
  <si>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</si>
  <si>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</si>
  <si>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</si>
  <si>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</si>
  <si>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</si>
  <si>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</si>
  <si>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</si>
  <si>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</si>
  <si>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</si>
  <si>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</si>
  <si>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</si>
  <si>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</si>
  <si>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</si>
  <si>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</si>
  <si>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</si>
  <si>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</si>
  <si>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</si>
  <si>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</si>
  <si>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</si>
  <si>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</si>
  <si>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</si>
  <si>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</si>
  <si>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</si>
  <si>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</si>
  <si>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</si>
  <si>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</si>
  <si>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</si>
  <si>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</si>
  <si>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</si>
  <si>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</si>
  <si>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</si>
  <si>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</si>
  <si>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</si>
  <si>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</si>
  <si>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</si>
  <si>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</si>
  <si>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</si>
  <si>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</si>
  <si>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</si>
  <si>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</si>
  <si>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</si>
  <si>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</si>
  <si>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</si>
  <si>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</si>
  <si>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</si>
  <si>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</si>
  <si>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</si>
  <si>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</si>
  <si>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</si>
  <si>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</si>
  <si>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</si>
  <si>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</si>
  <si>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</si>
  <si>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</si>
  <si>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</si>
  <si>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</si>
  <si>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</si>
  <si>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</si>
  <si>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</si>
  <si>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</si>
  <si>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</si>
  <si>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</si>
  <si>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</si>
  <si>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</si>
  <si>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</si>
  <si>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</si>
  <si>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</si>
  <si>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</si>
  <si>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</si>
  <si>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</si>
  <si>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</si>
  <si>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</si>
  <si>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</si>
  <si>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</si>
  <si>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</si>
  <si>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</si>
  <si>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</si>
  <si>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</si>
  <si>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</si>
  <si>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</si>
  <si>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</si>
  <si>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</si>
  <si>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</si>
  <si>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</si>
  <si>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</si>
  <si>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</si>
  <si>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</si>
  <si>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</si>
  <si>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</si>
  <si>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</si>
  <si>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</si>
  <si>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</si>
  <si>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</si>
  <si>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</si>
  <si>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</si>
  <si>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</si>
  <si>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</si>
  <si>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</si>
  <si>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</si>
  <si>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</si>
  <si>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</si>
  <si>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</si>
  <si>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</si>
  <si>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</si>
  <si>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</si>
  <si>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</si>
  <si>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</si>
  <si>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</si>
  <si>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</si>
  <si>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</si>
  <si>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</si>
  <si>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</si>
  <si>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</si>
  <si>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</si>
  <si>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</si>
  <si>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</si>
  <si>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</si>
  <si>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</si>
  <si>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</si>
  <si>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</si>
  <si>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</si>
  <si>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</si>
  <si>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</si>
  <si>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</si>
  <si>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</si>
  <si>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</si>
  <si>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</si>
  <si>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</si>
  <si>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</si>
  <si>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</si>
  <si>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</si>
  <si>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</si>
  <si>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</si>
  <si>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</si>
  <si>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</si>
  <si>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</si>
  <si>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</si>
  <si>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</si>
  <si>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</si>
  <si>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</si>
  <si>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</si>
  <si>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</si>
  <si>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</si>
  <si>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</si>
  <si>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</si>
  <si>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</si>
  <si>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</si>
  <si>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</si>
  <si>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</si>
  <si>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</si>
  <si>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</si>
  <si>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</si>
  <si>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</si>
  <si>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</si>
  <si>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</si>
  <si>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</si>
  <si>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</si>
  <si>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</si>
  <si>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</si>
  <si>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</si>
  <si>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</si>
  <si>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</si>
  <si>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</si>
  <si>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</si>
  <si>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</si>
  <si>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</si>
  <si>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</si>
  <si>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</si>
  <si>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</si>
  <si>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</si>
  <si>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</si>
  <si>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</si>
  <si>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</si>
  <si>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</si>
  <si>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</si>
  <si>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</si>
  <si>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</si>
  <si>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</si>
  <si>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</si>
  <si>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</si>
  <si>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</si>
  <si>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</si>
  <si>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</si>
  <si>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</si>
  <si>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</si>
  <si>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</si>
  <si>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</si>
  <si>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</si>
  <si>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</si>
  <si>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</si>
  <si>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</si>
  <si>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</si>
  <si>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</si>
  <si>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</si>
  <si>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</si>
  <si>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</si>
  <si>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</si>
  <si>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</si>
  <si>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</si>
  <si>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</si>
  <si>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</si>
  <si>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</si>
  <si>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</si>
  <si>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</si>
  <si>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</si>
  <si>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</si>
  <si>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</si>
  <si>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</si>
  <si>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</si>
  <si>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</si>
  <si>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</si>
  <si>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</si>
  <si>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</si>
  <si>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</si>
  <si>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</si>
  <si>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</si>
  <si>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</si>
  <si>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</si>
  <si>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</si>
  <si>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</si>
  <si>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</si>
  <si>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</si>
  <si>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</si>
  <si>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</si>
  <si>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</si>
  <si>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</si>
  <si>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</si>
  <si>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</si>
  <si>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</si>
  <si>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</si>
  <si>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</si>
  <si>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</si>
  <si>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</si>
  <si>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</si>
  <si>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</si>
  <si>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</si>
  <si>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</si>
  <si>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</si>
  <si>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</si>
  <si>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</si>
  <si>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</si>
  <si>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</si>
  <si>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</si>
  <si>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</si>
  <si>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</si>
  <si>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</si>
  <si>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</si>
  <si>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</si>
  <si>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</si>
  <si>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</si>
  <si>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</si>
  <si>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</si>
  <si>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</si>
  <si>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</si>
  <si>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</si>
  <si>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</si>
  <si>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</si>
  <si>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</si>
  <si>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</si>
  <si>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</si>
  <si>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</si>
  <si>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</si>
  <si>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</si>
  <si>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</si>
  <si>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</si>
  <si>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</si>
  <si>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</si>
  <si>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</si>
  <si>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</si>
  <si>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</si>
  <si>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</si>
  <si>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</si>
  <si>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</si>
  <si>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</si>
  <si>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</si>
  <si>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</si>
  <si>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</si>
  <si>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</si>
  <si>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</si>
  <si>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</si>
  <si>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</si>
  <si>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</si>
  <si>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</si>
  <si>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</si>
  <si>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</si>
  <si>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</si>
  <si>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</si>
  <si>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</si>
  <si>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</si>
  <si>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</si>
  <si>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</si>
  <si>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</si>
  <si>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</si>
  <si>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</si>
  <si>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</si>
  <si>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</si>
  <si>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</si>
  <si>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</si>
  <si>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</si>
  <si>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</si>
  <si>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</si>
  <si>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</si>
  <si>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</si>
  <si>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</si>
  <si>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</si>
  <si>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</si>
  <si>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</si>
  <si>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</si>
  <si>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</si>
  <si>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</si>
  <si>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</si>
  <si>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</si>
  <si>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</si>
  <si>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</si>
  <si>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</si>
  <si>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</si>
  <si>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</si>
  <si>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</si>
  <si>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</si>
  <si>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</si>
  <si>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</si>
  <si>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</si>
  <si>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</si>
  <si>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</si>
  <si>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</si>
  <si>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</si>
  <si>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</si>
  <si>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</si>
  <si>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</si>
  <si>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</si>
  <si>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</si>
  <si>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</si>
  <si>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</si>
  <si>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</si>
  <si>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</si>
  <si>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</si>
  <si>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</si>
  <si>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</si>
  <si>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</si>
  <si>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</si>
  <si>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</si>
  <si>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</si>
  <si>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</si>
  <si>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</si>
  <si>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</si>
  <si>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</si>
  <si>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</si>
  <si>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</si>
  <si>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</si>
  <si>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</si>
  <si>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</si>
  <si>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</si>
  <si>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</si>
  <si>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</si>
  <si>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</si>
  <si>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</si>
  <si>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</si>
  <si>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</si>
  <si>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</si>
  <si>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</si>
  <si>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</si>
  <si>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</si>
  <si>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</si>
  <si>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</si>
  <si>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</si>
  <si>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</si>
  <si>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</si>
  <si>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</si>
  <si>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</si>
  <si>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</si>
  <si>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</si>
  <si>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</si>
  <si>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</si>
  <si>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</si>
  <si>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</si>
  <si>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</si>
  <si>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</si>
  <si>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</si>
  <si>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</si>
  <si>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</si>
  <si>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</si>
  <si>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</si>
  <si>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</si>
  <si>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</si>
  <si>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</si>
  <si>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</si>
  <si>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</si>
  <si>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</si>
  <si>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</si>
  <si>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</si>
  <si>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</si>
  <si>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</si>
  <si>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</si>
  <si>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</si>
  <si>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</si>
  <si>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</si>
  <si>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</si>
  <si>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</si>
  <si>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</si>
  <si>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</si>
  <si>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</si>
  <si>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</si>
  <si>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</si>
  <si>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</si>
  <si>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</si>
  <si>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</si>
  <si>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</si>
  <si>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</si>
  <si>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</si>
  <si>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</si>
  <si>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</si>
  <si>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</si>
  <si>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</si>
  <si>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</si>
  <si>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</si>
  <si>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</si>
  <si>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</si>
  <si>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</si>
  <si>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</si>
  <si>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</si>
  <si>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</si>
  <si>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</si>
  <si>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</si>
  <si>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</si>
  <si>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</si>
  <si>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</si>
  <si>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</si>
  <si>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</si>
  <si>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</si>
  <si>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</si>
  <si>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</si>
  <si>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</si>
  <si>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</si>
  <si>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</si>
  <si>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</si>
  <si>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</si>
  <si>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</si>
  <si>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</si>
  <si>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</si>
  <si>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</si>
  <si>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</si>
  <si>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</si>
  <si>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</si>
  <si>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</si>
  <si>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</si>
  <si>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</si>
  <si>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</si>
  <si>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</si>
  <si>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</si>
  <si>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</si>
  <si>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</si>
  <si>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</si>
  <si>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</si>
  <si>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</si>
  <si>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</si>
  <si>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</si>
  <si>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</si>
  <si>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</si>
  <si>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</si>
  <si>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</si>
  <si>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</si>
  <si>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</si>
  <si>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</si>
  <si>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</si>
  <si>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</si>
  <si>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</si>
  <si>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</si>
  <si>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</si>
  <si>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</si>
  <si>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</si>
  <si>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</si>
  <si>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</si>
  <si>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</si>
  <si>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</si>
  <si>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</si>
  <si>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</si>
  <si>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</si>
  <si>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</si>
  <si>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</si>
  <si>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</si>
  <si>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</si>
  <si>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</si>
  <si>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</si>
  <si>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</si>
  <si>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</si>
  <si>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</si>
  <si>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</si>
  <si>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</si>
  <si>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</si>
  <si>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</si>
  <si>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</si>
  <si>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</si>
  <si>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</si>
  <si>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</si>
  <si>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</si>
  <si>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</si>
  <si>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</si>
  <si>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</si>
  <si>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</si>
  <si>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</si>
  <si>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</si>
  <si>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</si>
  <si>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</si>
  <si>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</si>
  <si>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</si>
  <si>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</si>
  <si>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</si>
  <si>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</si>
  <si>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</si>
  <si>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</si>
  <si>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</si>
  <si>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</si>
  <si>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</si>
  <si>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</si>
  <si>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</si>
  <si>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</si>
  <si>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</si>
  <si>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</si>
  <si>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</si>
  <si>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</si>
  <si>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</si>
  <si>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</si>
  <si>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</si>
  <si>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</si>
  <si>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</si>
  <si>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</si>
  <si>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</si>
  <si>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</si>
  <si>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</si>
  <si>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</si>
  <si>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</si>
  <si>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</si>
  <si>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</si>
  <si>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</si>
  <si>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</si>
  <si>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</si>
  <si>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</si>
  <si>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</si>
  <si>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</si>
  <si>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</si>
  <si>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</si>
  <si>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</si>
  <si>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</si>
  <si>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</si>
  <si>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</si>
  <si>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</si>
  <si>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</si>
  <si>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</si>
  <si>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</si>
  <si>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</si>
  <si>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</si>
  <si>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</si>
  <si>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</si>
  <si>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</si>
  <si>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</si>
  <si>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</si>
  <si>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</si>
  <si>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</si>
  <si>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</si>
  <si>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</si>
  <si>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</si>
  <si>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</si>
  <si>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</si>
  <si>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</si>
  <si>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</si>
  <si>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</si>
  <si>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</si>
  <si>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</si>
  <si>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</si>
  <si>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</si>
  <si>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</si>
  <si>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</si>
  <si>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</si>
  <si>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</si>
  <si>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</si>
  <si>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</si>
  <si>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</si>
  <si>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</si>
  <si>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</si>
  <si>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</si>
  <si>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</si>
  <si>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</si>
  <si>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</si>
  <si>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</si>
  <si>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</si>
  <si>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</si>
  <si>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</si>
  <si>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</si>
  <si>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</si>
  <si>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</si>
  <si>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</si>
  <si>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</si>
  <si>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</si>
  <si>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</si>
  <si>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</si>
  <si>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</si>
  <si>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</si>
  <si>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</si>
  <si>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</si>
  <si>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</si>
  <si>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</si>
  <si>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</si>
  <si>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</si>
  <si>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</si>
  <si>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</si>
  <si>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</si>
  <si>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</si>
  <si>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</si>
  <si>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</si>
  <si>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</si>
  <si>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</si>
  <si>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</si>
  <si>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</si>
  <si>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</si>
  <si>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</si>
  <si>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</si>
  <si>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</si>
  <si>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</si>
  <si>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</si>
  <si>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</si>
  <si>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</si>
  <si>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</si>
  <si>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</si>
  <si>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</si>
  <si>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</si>
  <si>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</si>
  <si>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</si>
  <si>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</si>
  <si>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</si>
  <si>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</si>
  <si>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</si>
  <si>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</si>
  <si>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</si>
  <si>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</si>
  <si>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</si>
  <si>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</si>
  <si>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</si>
  <si>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</si>
  <si>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</si>
  <si>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</si>
  <si>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</si>
  <si>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</si>
  <si>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</si>
  <si>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</si>
  <si>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</si>
  <si>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</si>
  <si>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</si>
  <si>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</si>
  <si>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</si>
  <si>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</si>
  <si>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</si>
  <si>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</si>
  <si>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</si>
  <si>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</si>
  <si>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</si>
  <si>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</si>
  <si>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</si>
  <si>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</si>
  <si>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</si>
  <si>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</si>
  <si>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</si>
  <si>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</si>
  <si>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</si>
  <si>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</si>
  <si>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</si>
  <si>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</si>
  <si>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</si>
  <si>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</si>
  <si>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</si>
  <si>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</si>
  <si>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</si>
  <si>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</si>
  <si>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</si>
  <si>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</si>
  <si>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</si>
  <si>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</si>
  <si>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</si>
  <si>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</si>
  <si>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</si>
  <si>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</si>
  <si>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</si>
  <si>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</si>
  <si>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</si>
  <si>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</si>
  <si>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</si>
  <si>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</si>
  <si>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</si>
  <si>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</si>
  <si>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</si>
  <si>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</si>
  <si>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</si>
  <si>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</si>
  <si>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</si>
  <si>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</si>
  <si>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</si>
  <si>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</si>
  <si>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</si>
  <si>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</si>
  <si>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</si>
  <si>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</si>
  <si>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</si>
  <si>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</si>
  <si>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</si>
  <si>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</si>
  <si>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</si>
  <si>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</si>
  <si>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</si>
  <si>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</si>
  <si>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</si>
  <si>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</si>
  <si>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</si>
  <si>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</si>
  <si>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</si>
  <si>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</si>
  <si>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</si>
  <si>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</si>
  <si>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</si>
  <si>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</si>
  <si>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</si>
  <si>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</si>
  <si>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</si>
  <si>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</si>
  <si>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</si>
  <si>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</si>
  <si>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</si>
  <si>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</si>
  <si>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</si>
  <si>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</si>
  <si>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</si>
  <si>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</si>
  <si>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</si>
  <si>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</si>
  <si>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</si>
  <si>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</si>
  <si>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</si>
  <si>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</si>
  <si>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</si>
  <si>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</si>
  <si>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</si>
  <si>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</si>
  <si>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</si>
  <si>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</si>
  <si>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</si>
  <si>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</si>
  <si>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</si>
  <si>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</si>
  <si>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</si>
  <si>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</si>
  <si>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</si>
  <si>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</si>
  <si>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</si>
  <si>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</si>
  <si>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</si>
  <si>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</si>
  <si>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</si>
  <si>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</si>
  <si>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</si>
  <si>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</si>
  <si>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</si>
  <si>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</si>
  <si>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</si>
  <si>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</si>
  <si>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</si>
  <si>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</si>
  <si>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</si>
  <si>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</si>
  <si>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</si>
  <si>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</si>
  <si>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</si>
  <si>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</si>
  <si>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</si>
  <si>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</si>
  <si>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</si>
  <si>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</si>
  <si>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</si>
  <si>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</si>
  <si>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</si>
  <si>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</si>
  <si>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</si>
  <si>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</si>
  <si>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</si>
  <si>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</si>
  <si>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</si>
  <si>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</si>
  <si>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</si>
  <si>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</si>
  <si>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</si>
  <si>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</si>
  <si>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</si>
  <si>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</si>
  <si>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</si>
  <si>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</si>
  <si>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</si>
  <si>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</si>
  <si>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</si>
  <si>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</si>
  <si>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</si>
  <si>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</si>
  <si>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</si>
  <si>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</si>
  <si>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</si>
  <si>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</si>
  <si>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</si>
  <si>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</si>
  <si>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</si>
  <si>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</si>
  <si>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</si>
  <si>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</si>
  <si>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</si>
  <si>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</si>
  <si>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</si>
  <si>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</si>
  <si>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</si>
  <si>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</si>
  <si>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</si>
  <si>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</si>
  <si>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</si>
  <si>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</si>
  <si>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</si>
  <si>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</si>
  <si>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</si>
  <si>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</si>
  <si>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</si>
  <si>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</si>
  <si>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</si>
  <si>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</si>
  <si>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</si>
  <si>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</si>
  <si>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</si>
  <si>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</si>
  <si>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</si>
  <si>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</si>
  <si>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</si>
  <si>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</si>
  <si>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</si>
  <si>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</si>
  <si>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</si>
  <si>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</si>
  <si>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</si>
  <si>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</si>
  <si>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</si>
  <si>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</si>
  <si>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</si>
  <si>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</si>
  <si>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</si>
  <si>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</si>
  <si>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</si>
  <si>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</si>
  <si>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</si>
  <si>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</si>
  <si>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</si>
  <si>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</si>
  <si>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</si>
  <si>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</si>
  <si>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</si>
  <si>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</si>
  <si>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</si>
  <si>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</si>
  <si>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</si>
  <si>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</si>
  <si>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</si>
  <si>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</si>
  <si>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</si>
  <si>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</si>
  <si>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</si>
  <si>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</si>
  <si>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</si>
  <si>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</si>
  <si>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</si>
  <si>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</si>
  <si>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</si>
  <si>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</si>
  <si>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</si>
  <si>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</si>
  <si>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</si>
  <si>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</si>
  <si>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</si>
  <si>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</si>
  <si>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</si>
  <si>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</si>
  <si>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</si>
  <si>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</si>
  <si>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</si>
  <si>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</si>
  <si>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</si>
  <si>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</si>
  <si>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</si>
  <si>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</si>
  <si>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</si>
  <si>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</si>
  <si>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</si>
  <si>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</si>
  <si>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</si>
  <si>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</si>
  <si>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</si>
  <si>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</si>
  <si>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</si>
  <si>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</si>
  <si>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</si>
  <si>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</si>
  <si>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</si>
  <si>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</si>
  <si>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</si>
  <si>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</si>
  <si>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</si>
  <si>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</si>
  <si>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</si>
  <si>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</si>
  <si>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</si>
  <si>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</si>
  <si>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</si>
  <si>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</si>
  <si>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</si>
  <si>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</si>
  <si>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</si>
  <si>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</si>
  <si>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</si>
  <si>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</si>
  <si>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</si>
  <si>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</si>
  <si>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</si>
  <si>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</si>
  <si>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</si>
  <si>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</si>
  <si>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</si>
  <si>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</si>
  <si>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</si>
  <si>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</si>
  <si>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</si>
  <si>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</si>
  <si>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</si>
  <si>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</si>
  <si>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</si>
  <si>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</si>
  <si>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</si>
  <si>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</si>
  <si>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</si>
  <si>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</si>
  <si>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</si>
  <si>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</si>
  <si>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</si>
  <si>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</si>
  <si>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</si>
  <si>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</si>
  <si>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</si>
  <si>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</si>
  <si>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</si>
  <si>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</si>
  <si>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</si>
  <si>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</si>
  <si>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</si>
  <si>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</si>
  <si>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</si>
  <si>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</si>
  <si>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</si>
  <si>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</si>
  <si>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</si>
  <si>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</si>
  <si>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</si>
  <si>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</si>
  <si>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</si>
  <si>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</si>
  <si>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</si>
  <si>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</si>
  <si>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</si>
  <si>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</si>
  <si>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</si>
  <si>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</si>
  <si>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</si>
  <si>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</si>
  <si>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</si>
  <si>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</si>
  <si>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</si>
  <si>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</si>
  <si>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</si>
  <si>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</si>
  <si>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</si>
  <si>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</si>
  <si>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</si>
  <si>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</si>
  <si>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</si>
  <si>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</si>
  <si>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</si>
  <si>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</si>
  <si>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</si>
  <si>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</si>
  <si>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</si>
  <si>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</si>
  <si>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</si>
  <si>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</si>
  <si>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</si>
  <si>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</si>
  <si>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</si>
  <si>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</si>
  <si>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</si>
  <si>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</si>
  <si>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</si>
  <si>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</si>
  <si>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</si>
  <si>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</si>
  <si>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</si>
  <si>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</si>
  <si>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</si>
  <si>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</si>
  <si>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</si>
  <si>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</si>
  <si>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</si>
  <si>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</si>
  <si>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</si>
  <si>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</si>
  <si>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</si>
  <si>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</si>
  <si>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</si>
  <si>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</si>
  <si>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</si>
  <si>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</si>
  <si>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</si>
  <si>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</si>
  <si>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</si>
  <si>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</si>
  <si>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</si>
  <si>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</si>
  <si>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</si>
  <si>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</si>
  <si>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</si>
  <si>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</si>
  <si>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</si>
  <si>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</si>
  <si>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</si>
  <si>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</si>
  <si>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</si>
  <si>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</si>
  <si>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</si>
  <si>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</si>
  <si>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</si>
  <si>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</si>
  <si>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</si>
  <si>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</si>
  <si>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</si>
  <si>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</si>
  <si>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</si>
  <si>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</si>
  <si>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</si>
  <si>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</si>
  <si>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</si>
  <si>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</si>
  <si>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</si>
  <si>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</si>
  <si>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</si>
  <si>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</si>
  <si>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</si>
  <si>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</si>
  <si>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</si>
  <si>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</si>
  <si>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</si>
  <si>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</si>
  <si>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</si>
  <si>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</si>
  <si>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</si>
  <si>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</si>
  <si>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</si>
  <si>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</si>
  <si>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</si>
  <si>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</si>
  <si>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</si>
  <si>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</si>
  <si>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</si>
  <si>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</si>
  <si>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</si>
  <si>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</si>
  <si>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</si>
  <si>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</si>
  <si>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</si>
  <si>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</si>
  <si>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</si>
  <si>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</si>
  <si>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</si>
  <si>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</si>
  <si>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</si>
  <si>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</si>
  <si>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</si>
  <si>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</si>
  <si>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</si>
  <si>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</si>
  <si>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</si>
  <si>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</si>
  <si>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</si>
  <si>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</si>
  <si>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</si>
  <si>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</si>
  <si>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</si>
  <si>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</si>
  <si>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</si>
  <si>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</si>
  <si>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</si>
  <si>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</si>
  <si>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</si>
  <si>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</si>
  <si>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</si>
  <si>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</si>
  <si>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</si>
  <si>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</si>
  <si>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</si>
  <si>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</si>
  <si>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</si>
  <si>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</si>
  <si>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</si>
  <si>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</si>
  <si>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</si>
  <si>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</si>
  <si>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</si>
  <si>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</si>
  <si>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</si>
  <si>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</si>
  <si>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</si>
  <si>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</si>
  <si>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</si>
  <si>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</si>
  <si>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</si>
  <si>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</si>
  <si>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</si>
  <si>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</si>
  <si>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</si>
  <si>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</si>
  <si>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</si>
  <si>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</si>
  <si>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</si>
  <si>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</si>
  <si>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</si>
  <si>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</si>
  <si>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</si>
  <si>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</si>
  <si>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</si>
  <si>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</si>
  <si>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</si>
  <si>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</si>
  <si>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</si>
  <si>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</si>
  <si>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</si>
  <si>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</si>
  <si>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</si>
  <si>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</si>
  <si>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</si>
  <si>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</si>
  <si>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</si>
  <si>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</si>
  <si>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</si>
  <si>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</si>
  <si>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</si>
  <si>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</si>
  <si>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</si>
  <si>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</si>
  <si>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</si>
  <si>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</si>
  <si>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</si>
  <si>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</si>
  <si>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</si>
  <si>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</si>
  <si>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</si>
  <si>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</si>
  <si>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</si>
  <si>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</si>
  <si>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</si>
  <si>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</si>
  <si>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</si>
  <si>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</si>
  <si>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</si>
  <si>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</si>
  <si>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</si>
  <si>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</si>
  <si>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</si>
  <si>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</si>
  <si>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</si>
  <si>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</si>
  <si>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</si>
  <si>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</si>
  <si>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</si>
  <si>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</si>
  <si>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</si>
  <si>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</si>
  <si>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</si>
  <si>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</si>
  <si>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</si>
  <si>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</si>
  <si>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</si>
  <si>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</si>
  <si>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</si>
  <si>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</si>
  <si>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</si>
  <si>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</si>
  <si>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</si>
  <si>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</si>
  <si>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</si>
  <si>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</si>
  <si>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</si>
  <si>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</si>
  <si>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</si>
  <si>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</si>
  <si>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</si>
  <si>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</si>
  <si>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</si>
  <si>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</si>
  <si>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</si>
  <si>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</si>
  <si>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</si>
  <si>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</si>
  <si>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</si>
  <si>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</si>
  <si>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</si>
  <si>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</si>
  <si>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</si>
  <si>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</si>
  <si>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</si>
  <si>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</si>
  <si>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</si>
  <si>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</si>
  <si>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</si>
  <si>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</si>
  <si>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</si>
  <si>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</si>
  <si>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</si>
  <si>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</si>
  <si>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</si>
  <si>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</si>
  <si>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</si>
  <si>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</si>
  <si>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</si>
  <si>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</si>
  <si>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</si>
  <si>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</si>
  <si>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</si>
  <si>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</si>
  <si>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</si>
  <si>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</si>
  <si>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</si>
  <si>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</si>
  <si>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</si>
  <si>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</si>
  <si>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</si>
  <si>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</si>
  <si>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</si>
  <si>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</si>
  <si>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</si>
  <si>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</si>
  <si>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</si>
  <si>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</si>
  <si>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</si>
  <si>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</si>
  <si>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</si>
  <si>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</si>
  <si>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</si>
  <si>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</si>
  <si>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</si>
  <si>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</si>
  <si>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</si>
  <si>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</si>
  <si>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</si>
  <si>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</si>
  <si>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</si>
  <si>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</si>
  <si>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</si>
  <si>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</si>
  <si>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</si>
  <si>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</si>
  <si>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</si>
  <si>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</si>
  <si>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</si>
  <si>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</si>
  <si>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</si>
  <si>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</si>
  <si>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</si>
  <si>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</si>
  <si>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</si>
  <si>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</si>
  <si>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</si>
  <si>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</si>
  <si>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</si>
  <si>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</si>
  <si>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</si>
  <si>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</si>
  <si>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</si>
  <si>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</si>
  <si>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</si>
  <si>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</si>
  <si>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</si>
  <si>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</si>
  <si>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</si>
  <si>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</si>
  <si>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</si>
  <si>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</si>
  <si>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</si>
  <si>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</si>
  <si>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</si>
  <si>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</si>
  <si>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</si>
  <si>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</si>
  <si>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</si>
  <si>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</si>
  <si>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</si>
  <si>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</si>
  <si>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</si>
  <si>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</si>
  <si>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</si>
  <si>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</si>
  <si>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</si>
  <si>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</si>
  <si>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</si>
  <si>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</si>
  <si>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</si>
  <si>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</si>
  <si>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</si>
  <si>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</si>
  <si>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</si>
  <si>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</si>
  <si>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</si>
  <si>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</si>
  <si>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</si>
  <si>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</si>
  <si>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</si>
  <si>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</si>
  <si>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</si>
  <si>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</si>
  <si>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</si>
  <si>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</si>
  <si>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</si>
  <si>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</si>
  <si>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</si>
  <si>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</si>
  <si>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</si>
  <si>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</si>
  <si>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</si>
  <si>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</si>
  <si>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</si>
  <si>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</si>
  <si>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</si>
  <si>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</si>
  <si>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</si>
  <si>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</si>
  <si>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</si>
  <si>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</si>
  <si>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</si>
  <si>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</si>
  <si>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</si>
  <si>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</si>
  <si>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</si>
  <si>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</si>
  <si>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</si>
  <si>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</si>
  <si>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</si>
  <si>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</si>
  <si>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</si>
  <si>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</si>
  <si>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</si>
  <si>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</si>
  <si>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</si>
  <si>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</si>
  <si>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</si>
  <si>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</si>
  <si>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</si>
  <si>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</si>
  <si>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</si>
  <si>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</si>
  <si>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</si>
  <si>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</si>
  <si>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</si>
  <si>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</si>
  <si>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</si>
  <si>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</si>
  <si>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</si>
  <si>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</si>
  <si>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</si>
  <si>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</si>
  <si>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</si>
  <si>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</si>
  <si>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</si>
  <si>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</si>
  <si>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</si>
  <si>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</si>
  <si>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</si>
  <si>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</si>
  <si>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</si>
  <si>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</si>
  <si>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</si>
  <si>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</si>
  <si>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</si>
  <si>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</si>
  <si>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</si>
  <si>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</si>
  <si>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</si>
  <si>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</si>
  <si>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</si>
  <si>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</si>
  <si>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</si>
  <si>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</si>
  <si>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</si>
  <si>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</si>
  <si>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</si>
  <si>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</si>
  <si>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</si>
  <si>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</si>
  <si>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</si>
  <si>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</si>
  <si>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</si>
  <si>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</si>
  <si>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</si>
  <si>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</si>
  <si>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</si>
  <si>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</si>
  <si>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</si>
  <si>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</si>
  <si>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</si>
  <si>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</si>
  <si>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</si>
  <si>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</si>
  <si>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</si>
  <si>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</si>
  <si>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</si>
  <si>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</si>
  <si>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</si>
  <si>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</si>
  <si>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</si>
  <si>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</si>
  <si>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</si>
  <si>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</si>
  <si>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</si>
  <si>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</si>
  <si>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</si>
  <si>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</si>
  <si>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</si>
  <si>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</si>
  <si>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</si>
  <si>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</si>
  <si>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</si>
  <si>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</si>
  <si>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</si>
  <si>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</si>
  <si>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</si>
  <si>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</si>
  <si>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</si>
  <si>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</si>
  <si>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</si>
  <si>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</si>
  <si>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</si>
  <si>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</si>
  <si>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</si>
  <si>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</si>
  <si>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</si>
  <si>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</si>
  <si>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</si>
  <si>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</si>
  <si>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</si>
  <si>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</si>
  <si>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</si>
  <si>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</si>
  <si>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</si>
  <si>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</si>
  <si>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</si>
  <si>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</si>
  <si>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</si>
  <si>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</si>
  <si>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</si>
  <si>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</si>
  <si>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</si>
  <si>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</si>
  <si>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</si>
  <si>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</si>
  <si>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</si>
  <si>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</si>
  <si>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</si>
  <si>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</si>
  <si>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</si>
  <si>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</si>
  <si>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</si>
  <si>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</si>
  <si>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</si>
  <si>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</si>
  <si>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</si>
  <si>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</si>
  <si>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</si>
  <si>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</si>
  <si>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</si>
  <si>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</si>
  <si>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</si>
  <si>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</si>
  <si>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</si>
  <si>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</si>
  <si>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</si>
  <si>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</si>
  <si>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</si>
  <si>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</si>
  <si>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</si>
  <si>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</si>
  <si>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</si>
  <si>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</si>
  <si>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</si>
  <si>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</si>
  <si>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</si>
  <si>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</si>
  <si>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</si>
  <si>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</si>
  <si>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</si>
  <si>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</si>
  <si>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</si>
  <si>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</si>
  <si>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</si>
  <si>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</si>
  <si>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</si>
  <si>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</si>
  <si>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</si>
  <si>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</si>
  <si>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</si>
  <si>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</si>
  <si>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</si>
  <si>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</si>
  <si>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</si>
  <si>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</si>
  <si>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</si>
  <si>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</si>
  <si>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</si>
  <si>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</si>
  <si>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</si>
  <si>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</si>
  <si>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</si>
  <si>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</si>
  <si>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</si>
  <si>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</si>
  <si>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</si>
  <si>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</si>
  <si>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</si>
  <si>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</si>
  <si>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</si>
  <si>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</si>
  <si>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</si>
  <si>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</si>
  <si>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</si>
  <si>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</si>
  <si>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</si>
  <si>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</si>
  <si>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</si>
  <si>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</si>
  <si>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</si>
  <si>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</si>
  <si>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</si>
  <si>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</si>
  <si>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</si>
  <si>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</si>
  <si>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</si>
  <si>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</si>
  <si>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</si>
  <si>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</si>
  <si>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</si>
  <si>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</si>
  <si>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</si>
  <si>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</si>
  <si>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</si>
  <si>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</si>
  <si>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</si>
  <si>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</si>
  <si>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</si>
  <si>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</si>
  <si>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</si>
  <si>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</si>
  <si>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</si>
  <si>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</si>
  <si>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</si>
  <si>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</si>
  <si>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</si>
  <si>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</si>
  <si>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</si>
  <si>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</si>
  <si>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</si>
  <si>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</si>
  <si>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</si>
  <si>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</si>
  <si>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</si>
  <si>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</si>
  <si>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</si>
  <si>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</si>
  <si>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</si>
  <si>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</si>
  <si>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</si>
  <si>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</si>
  <si>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</si>
  <si>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</si>
  <si>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</si>
  <si>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</si>
  <si>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</si>
  <si>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</si>
  <si>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</si>
  <si>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</si>
  <si>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</si>
  <si>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</si>
  <si>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</si>
  <si>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</si>
  <si>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</si>
  <si>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</si>
  <si>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</si>
  <si>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</si>
  <si>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</si>
  <si>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</si>
  <si>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</si>
  <si>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</si>
  <si>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</si>
  <si>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</si>
  <si>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</si>
  <si>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</si>
  <si>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</si>
  <si>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</si>
  <si>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</si>
  <si>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</si>
  <si>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</si>
  <si>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</si>
  <si>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</si>
  <si>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</si>
  <si>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</si>
  <si>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</si>
  <si>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</si>
  <si>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</si>
  <si>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</si>
  <si>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</si>
  <si>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</si>
  <si>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</si>
  <si>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</si>
  <si>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</si>
  <si>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</si>
  <si>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</si>
  <si>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</si>
  <si>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</si>
  <si>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</si>
  <si>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</si>
  <si>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</si>
  <si>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</si>
  <si>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</si>
  <si>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</si>
  <si>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</si>
  <si>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</si>
  <si>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</si>
  <si>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</si>
  <si>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</si>
  <si>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</si>
  <si>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</si>
  <si>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</si>
  <si>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</si>
  <si>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</si>
  <si>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</si>
  <si>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</si>
  <si>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</si>
  <si>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</si>
  <si>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</si>
  <si>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</si>
  <si>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</si>
  <si>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</si>
  <si>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</si>
  <si>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</si>
  <si>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</si>
  <si>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</si>
  <si>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</si>
  <si>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</si>
  <si>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</si>
  <si>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</si>
  <si>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</si>
  <si>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</si>
  <si>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</si>
  <si>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</si>
  <si>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</si>
  <si>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</si>
  <si>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</si>
  <si>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</si>
  <si>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</si>
  <si>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</si>
  <si>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</si>
  <si>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</si>
  <si>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</si>
  <si>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</si>
  <si>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</si>
  <si>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</si>
  <si>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</si>
  <si>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</si>
  <si>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</si>
  <si>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</si>
  <si>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</si>
  <si>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</si>
  <si>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</si>
  <si>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</si>
  <si>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</si>
  <si>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</si>
  <si>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</si>
  <si>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</si>
  <si>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</si>
  <si>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</si>
  <si>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</si>
  <si>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</si>
  <si>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</si>
  <si>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</si>
  <si>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</si>
  <si>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</si>
  <si>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</si>
  <si>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</si>
  <si>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</si>
  <si>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</si>
  <si>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</si>
  <si>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</si>
  <si>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</si>
  <si>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</si>
  <si>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</si>
  <si>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</si>
  <si>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</si>
  <si>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</si>
  <si>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</si>
  <si>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</si>
  <si>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</si>
  <si>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</si>
  <si>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</si>
  <si>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</si>
  <si>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</si>
  <si>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</si>
  <si>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</si>
  <si>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</si>
  <si>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</si>
  <si>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</si>
  <si>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</si>
  <si>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</si>
  <si>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</si>
  <si>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</si>
  <si>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</si>
  <si>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</si>
  <si>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</si>
  <si>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</si>
  <si>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</si>
  <si>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</si>
  <si>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</si>
  <si>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</si>
  <si>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</si>
  <si>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</si>
  <si>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</si>
  <si>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</si>
  <si>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</si>
  <si>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</si>
  <si>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</si>
  <si>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</si>
  <si>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</si>
  <si>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</si>
  <si>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</si>
  <si>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</si>
  <si>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</si>
  <si>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</si>
  <si>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</si>
  <si>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</si>
  <si>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</si>
  <si>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</si>
  <si>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</si>
  <si>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</si>
  <si>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</si>
  <si>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</si>
  <si>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</si>
  <si>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</si>
  <si>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</si>
  <si>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</si>
  <si>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</si>
  <si>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</si>
  <si>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</si>
  <si>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</si>
  <si>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</si>
  <si>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</si>
  <si>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</si>
  <si>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</si>
  <si>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</si>
  <si>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</si>
  <si>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</si>
  <si>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</si>
  <si>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</si>
  <si>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</si>
  <si>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</si>
  <si>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</si>
  <si>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</si>
  <si>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</si>
  <si>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</si>
  <si>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</si>
  <si>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</si>
  <si>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</si>
  <si>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</si>
  <si>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</si>
  <si>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</si>
  <si>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</si>
  <si>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</si>
  <si>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</si>
  <si>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</si>
  <si>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</si>
  <si>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</si>
  <si>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</si>
  <si>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</si>
  <si>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</si>
  <si>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</si>
  <si>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</si>
  <si>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</si>
  <si>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</si>
  <si>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</si>
  <si>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</si>
  <si>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</si>
  <si>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</si>
  <si>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</si>
  <si>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</si>
  <si>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</si>
  <si>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</si>
  <si>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</si>
  <si>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</si>
  <si>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</si>
  <si>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</si>
  <si>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</si>
  <si>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</si>
  <si>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</si>
  <si>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</si>
  <si>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</si>
  <si>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</si>
  <si>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</si>
  <si>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</si>
  <si>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</si>
  <si>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</si>
  <si>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</si>
  <si>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</si>
  <si>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</si>
  <si>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</si>
  <si>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</si>
  <si>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</si>
  <si>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</si>
  <si>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</si>
  <si>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</si>
  <si>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</si>
  <si>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</si>
  <si>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</si>
  <si>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</si>
  <si>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</si>
  <si>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</si>
  <si>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</si>
  <si>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</si>
  <si>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</si>
  <si>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</si>
  <si>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</si>
  <si>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</si>
  <si>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</si>
  <si>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</si>
  <si>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</si>
  <si>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</si>
  <si>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</si>
  <si>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</si>
  <si>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</si>
  <si>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</si>
  <si>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</si>
  <si>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</si>
  <si>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</si>
  <si>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</si>
  <si>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</si>
  <si>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</si>
  <si>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</si>
  <si>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</si>
  <si>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</si>
  <si>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</si>
  <si>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</si>
  <si>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</si>
  <si>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</si>
  <si>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</si>
  <si>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</si>
  <si>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</si>
  <si>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</si>
  <si>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</si>
  <si>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</si>
  <si>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</si>
  <si>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</si>
  <si>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</si>
  <si>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</si>
  <si>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</si>
  <si>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</si>
  <si>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</si>
  <si>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</si>
  <si>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</si>
  <si>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</si>
  <si>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</si>
  <si>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</si>
  <si>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</si>
  <si>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</si>
  <si>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</si>
  <si>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</si>
  <si>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</si>
  <si>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</si>
  <si>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</si>
  <si>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</si>
  <si>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</si>
  <si>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</si>
  <si>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</si>
  <si>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</si>
  <si>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</si>
  <si>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</si>
  <si>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</si>
  <si>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</si>
  <si>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</si>
  <si>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</si>
  <si>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</si>
  <si>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</si>
  <si>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</si>
  <si>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</si>
  <si>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</si>
  <si>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</si>
  <si>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</si>
  <si>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</si>
  <si>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</si>
  <si>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</si>
  <si>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</si>
  <si>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</si>
  <si>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</si>
  <si>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</si>
  <si>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</si>
  <si>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</si>
  <si>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</si>
  <si>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</si>
  <si>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</si>
  <si>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</si>
  <si>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</si>
  <si>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</si>
  <si>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</si>
  <si>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</si>
  <si>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</si>
  <si>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</si>
  <si>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</si>
  <si>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</si>
  <si>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</si>
  <si>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</si>
  <si>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</si>
  <si>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</si>
  <si>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</si>
  <si>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</si>
  <si>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</si>
  <si>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</si>
  <si>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</si>
  <si>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</si>
  <si>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</si>
  <si>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</si>
  <si>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</si>
  <si>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</si>
  <si>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</si>
  <si>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</si>
  <si>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</si>
  <si>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</si>
  <si>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</si>
  <si>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</si>
  <si>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</si>
  <si>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</si>
  <si>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</si>
  <si>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</si>
  <si>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</si>
  <si>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</si>
  <si>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</si>
  <si>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</si>
  <si>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</si>
  <si>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</si>
  <si>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</si>
  <si>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</si>
  <si>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</si>
  <si>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</si>
  <si>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</si>
  <si>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</si>
  <si>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</si>
  <si>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</si>
  <si>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</si>
  <si>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</si>
  <si>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</si>
  <si>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</si>
  <si>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</si>
  <si>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</si>
  <si>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</si>
  <si>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</si>
  <si>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</si>
  <si>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</si>
  <si>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</si>
  <si>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</si>
  <si>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</si>
  <si>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</si>
  <si>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</si>
  <si>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</si>
  <si>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</si>
  <si>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</si>
  <si>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</si>
  <si>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</si>
  <si>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</si>
  <si>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</si>
  <si>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</si>
  <si>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</si>
  <si>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</si>
  <si>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</si>
  <si>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</si>
  <si>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</si>
  <si>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</si>
  <si>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</si>
  <si>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</si>
  <si>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</si>
  <si>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</si>
  <si>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</si>
  <si>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</si>
  <si>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</si>
  <si>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</si>
  <si>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</si>
  <si>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</si>
  <si>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</si>
  <si>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</si>
  <si>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</si>
  <si>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</si>
  <si>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</si>
  <si>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</si>
  <si>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</si>
  <si>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</si>
  <si>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</si>
  <si>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</si>
  <si>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</si>
  <si>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</si>
  <si>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</si>
  <si>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</si>
  <si>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</si>
  <si>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</si>
  <si>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</si>
  <si>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</si>
  <si>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</si>
  <si>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</si>
  <si>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</si>
  <si>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</si>
  <si>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</si>
  <si>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</si>
  <si>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</si>
  <si>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</si>
  <si>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</si>
  <si>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</si>
  <si>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</si>
  <si>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</si>
  <si>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</si>
  <si>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</si>
  <si>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</si>
  <si>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</si>
  <si>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</si>
  <si>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</si>
  <si>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</si>
  <si>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</si>
  <si>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</si>
  <si>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</si>
  <si>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</si>
  <si>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</si>
  <si>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</si>
  <si>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</si>
  <si>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</si>
  <si>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</si>
  <si>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</si>
  <si>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</si>
  <si>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</si>
  <si>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</si>
  <si>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</si>
  <si>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</si>
  <si>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</si>
  <si>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</si>
  <si>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</si>
  <si>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</si>
  <si>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</si>
  <si>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</si>
  <si>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</si>
  <si>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</si>
  <si>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</si>
  <si>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</si>
  <si>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</si>
  <si>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</si>
  <si>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</si>
  <si>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</si>
  <si>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</si>
  <si>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</si>
  <si>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</si>
  <si>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</si>
  <si>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</si>
  <si>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</si>
  <si>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</si>
  <si>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</si>
  <si>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</si>
  <si>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</si>
  <si>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</si>
  <si>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</si>
  <si>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</si>
  <si>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</si>
  <si>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</si>
  <si>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</si>
  <si>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</si>
  <si>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</si>
  <si>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</si>
  <si>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</si>
  <si>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</si>
  <si>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</si>
  <si>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</si>
  <si>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</si>
  <si>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</si>
  <si>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</si>
  <si>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</si>
  <si>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</si>
  <si>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</si>
  <si>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</si>
  <si>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</si>
  <si>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</si>
  <si>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</si>
  <si>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</si>
  <si>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</si>
  <si>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</si>
  <si>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</si>
  <si>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</si>
  <si>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</si>
  <si>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</si>
  <si>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</si>
  <si>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</si>
  <si>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</si>
  <si>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</si>
  <si>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</si>
  <si>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</si>
  <si>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</si>
  <si>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</si>
  <si>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</si>
  <si>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</si>
  <si>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</si>
  <si>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</si>
  <si>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</si>
  <si>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</si>
  <si>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</si>
  <si>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</si>
  <si>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</si>
  <si>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</si>
  <si>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</si>
  <si>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</si>
  <si>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</si>
  <si>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</si>
  <si>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</si>
  <si>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</si>
  <si>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</si>
  <si>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</si>
  <si>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</si>
  <si>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</si>
  <si>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</si>
  <si>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</si>
  <si>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</si>
  <si>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</si>
  <si>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</si>
  <si>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</si>
  <si>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</si>
  <si>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</si>
  <si>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</si>
  <si>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</si>
  <si>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</si>
  <si>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</si>
  <si>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</si>
  <si>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</si>
  <si>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</si>
  <si>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</si>
  <si>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</si>
  <si>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</si>
  <si>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</si>
  <si>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</si>
  <si>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</si>
  <si>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</si>
  <si>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</si>
  <si>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</si>
  <si>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</si>
  <si>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</si>
  <si>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</si>
  <si>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</si>
  <si>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</si>
  <si>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</si>
  <si>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</si>
  <si>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</si>
  <si>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</si>
  <si>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</si>
  <si>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</si>
  <si>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</si>
  <si>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</si>
  <si>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</si>
  <si>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</si>
  <si>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</si>
  <si>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</si>
  <si>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</si>
  <si>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</si>
  <si>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</si>
  <si>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</si>
  <si>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</si>
  <si>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</si>
  <si>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</si>
  <si>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</si>
  <si>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</si>
  <si>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</si>
  <si>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</si>
  <si>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</si>
  <si>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</si>
  <si>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</si>
  <si>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</si>
  <si>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</si>
  <si>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</si>
  <si>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</si>
  <si>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</si>
  <si>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</si>
  <si>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</si>
  <si>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</si>
  <si>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</si>
  <si>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</si>
  <si>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</si>
  <si>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</si>
  <si>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</si>
  <si>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</si>
  <si>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</si>
  <si>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</si>
  <si>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</si>
  <si>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</si>
  <si>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</si>
  <si>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</si>
  <si>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</si>
  <si>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</si>
  <si>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</si>
  <si>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</si>
  <si>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</si>
  <si>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</si>
  <si>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</si>
  <si>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</si>
  <si>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</si>
  <si>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</si>
  <si>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</si>
  <si>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</si>
  <si>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</si>
  <si>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</si>
  <si>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</si>
  <si>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</si>
  <si>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</si>
  <si>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</si>
  <si>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</si>
  <si>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</si>
  <si>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</si>
  <si>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</si>
  <si>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</si>
  <si>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</si>
  <si>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</si>
  <si>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</si>
  <si>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</si>
  <si>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</si>
  <si>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</si>
  <si>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</si>
  <si>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</si>
  <si>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</si>
  <si>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</si>
  <si>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</si>
  <si>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</si>
  <si>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</si>
  <si>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</si>
  <si>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</si>
  <si>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</si>
  <si>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</si>
  <si>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</si>
  <si>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</si>
  <si>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</si>
  <si>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</si>
  <si>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</si>
  <si>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</si>
  <si>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</si>
  <si>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</si>
  <si>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</si>
  <si>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</si>
  <si>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</si>
  <si>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</si>
  <si>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</si>
  <si>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</si>
  <si>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</si>
  <si>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</si>
  <si>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</si>
  <si>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</si>
  <si>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</si>
  <si>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</si>
  <si>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</si>
  <si>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</si>
  <si>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</si>
  <si>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</si>
  <si>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</si>
  <si>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</si>
  <si>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</si>
  <si>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</si>
  <si>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</si>
  <si>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</si>
  <si>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</si>
  <si>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</si>
  <si>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</si>
  <si>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</si>
  <si>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</si>
  <si>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</si>
  <si>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</si>
  <si>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</si>
  <si>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</si>
  <si>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</si>
  <si>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</si>
  <si>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</si>
  <si>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</si>
  <si>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</si>
  <si>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</si>
  <si>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</si>
  <si>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</si>
  <si>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</si>
  <si>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</si>
  <si>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</si>
  <si>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</si>
  <si>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</si>
  <si>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</si>
  <si>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</si>
  <si>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</si>
  <si>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</si>
  <si>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</si>
  <si>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</si>
  <si>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</si>
  <si>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</si>
  <si>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</si>
  <si>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</si>
  <si>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</si>
  <si>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</si>
  <si>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</si>
  <si>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</si>
  <si>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</si>
  <si>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</si>
  <si>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</si>
  <si>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</si>
  <si>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</si>
  <si>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</si>
  <si>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</si>
  <si>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</si>
  <si>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</si>
  <si>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</si>
  <si>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</si>
  <si>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</si>
  <si>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</si>
  <si>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</si>
  <si>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</si>
  <si>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</si>
  <si>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</si>
  <si>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</si>
  <si>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</si>
  <si>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</si>
  <si>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</si>
  <si>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</si>
  <si>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</si>
  <si>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</si>
  <si>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</si>
  <si>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</si>
  <si>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</si>
  <si>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</si>
  <si>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</si>
  <si>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</si>
  <si>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</si>
  <si>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</si>
  <si>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</si>
  <si>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</si>
  <si>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</si>
  <si>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</si>
  <si>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</si>
  <si>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</si>
  <si>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</si>
  <si>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</si>
  <si>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</si>
  <si>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</si>
  <si>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</si>
  <si>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</si>
  <si>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</si>
  <si>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</si>
  <si>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</si>
  <si>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</si>
  <si>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</si>
  <si>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</si>
  <si>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</si>
  <si>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</si>
  <si>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</si>
  <si>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</si>
  <si>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</si>
  <si>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</si>
  <si>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</si>
  <si>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</si>
  <si>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</si>
  <si>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</si>
  <si>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</si>
  <si>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</si>
  <si>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</si>
  <si>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</si>
  <si>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</si>
  <si>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</si>
  <si>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</si>
  <si>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</si>
  <si>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</si>
  <si>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</si>
  <si>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</si>
  <si>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</si>
  <si>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</si>
  <si>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</si>
  <si>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</si>
  <si>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</si>
  <si>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</si>
  <si>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</si>
  <si>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</si>
  <si>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</si>
  <si>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</si>
  <si>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</si>
  <si>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</si>
  <si>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</si>
  <si>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</si>
  <si>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</si>
  <si>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</si>
  <si>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</si>
  <si>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</si>
  <si>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</si>
  <si>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</si>
  <si>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</si>
  <si>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</si>
  <si>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</si>
  <si>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</si>
  <si>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</si>
  <si>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</si>
  <si>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</si>
  <si>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</si>
  <si>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</si>
  <si>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</si>
  <si>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</si>
  <si>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</si>
  <si>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</si>
  <si>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</si>
  <si>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</si>
  <si>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</si>
  <si>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</si>
  <si>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</si>
  <si>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</si>
  <si>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</si>
  <si>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</si>
  <si>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</si>
  <si>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</si>
  <si>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</si>
  <si>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</si>
  <si>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</si>
  <si>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</si>
  <si>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</si>
  <si>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</si>
  <si>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</si>
  <si>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</si>
  <si>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</si>
  <si>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</si>
  <si>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</si>
  <si>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</si>
  <si>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</si>
  <si>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</si>
  <si>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</si>
  <si>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</si>
  <si>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</si>
  <si>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</si>
  <si>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</si>
  <si>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</si>
  <si>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</si>
  <si>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</si>
  <si>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</si>
  <si>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</si>
  <si>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</si>
  <si>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</si>
  <si>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</si>
  <si>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</si>
  <si>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</si>
  <si>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</si>
  <si>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</si>
  <si>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</si>
  <si>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</si>
  <si>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</si>
  <si>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</si>
  <si>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</si>
  <si>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</si>
  <si>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</si>
  <si>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</si>
  <si>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</si>
  <si>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</si>
  <si>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</si>
  <si>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</si>
  <si>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</si>
  <si>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</si>
  <si>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</si>
  <si>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</si>
  <si>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</si>
  <si>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</si>
  <si>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</si>
  <si>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</si>
  <si>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</si>
  <si>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</si>
  <si>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</si>
  <si>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</si>
  <si>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</si>
  <si>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</si>
  <si>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</si>
  <si>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</si>
  <si>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</si>
  <si>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</si>
  <si>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</si>
  <si>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</si>
  <si>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</si>
  <si>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</si>
  <si>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</si>
  <si>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</si>
  <si>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</si>
  <si>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</si>
  <si>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</si>
  <si>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</si>
  <si>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</si>
  <si>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</si>
  <si>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</si>
  <si>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</si>
  <si>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</si>
  <si>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</si>
  <si>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</si>
  <si>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</si>
  <si>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</si>
  <si>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</si>
  <si>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</si>
  <si>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</si>
  <si>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</si>
  <si>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</si>
  <si>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</si>
  <si>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</si>
  <si>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</si>
  <si>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</si>
  <si>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</si>
  <si>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</si>
  <si>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</si>
  <si>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</si>
  <si>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</si>
  <si>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</si>
  <si>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</si>
  <si>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</si>
  <si>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</si>
  <si>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</si>
  <si>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</si>
  <si>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</si>
  <si>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</si>
  <si>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</si>
  <si>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</si>
  <si>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</si>
  <si>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</si>
  <si>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</si>
  <si>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</si>
  <si>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</si>
  <si>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</si>
  <si>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</si>
  <si>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</si>
  <si>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</si>
  <si>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</si>
  <si>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</si>
  <si>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</si>
  <si>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</si>
  <si>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</si>
  <si>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</si>
  <si>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</si>
  <si>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</si>
  <si>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</si>
  <si>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</si>
  <si>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</si>
  <si>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</si>
  <si>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</si>
  <si>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</si>
  <si>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</si>
  <si>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</si>
  <si>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</si>
  <si>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</si>
  <si>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</si>
  <si>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</si>
  <si>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</si>
  <si>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</si>
  <si>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</si>
  <si>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</si>
  <si>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</si>
  <si>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</si>
  <si>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</si>
  <si>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</si>
  <si>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</si>
  <si>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</si>
  <si>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</si>
  <si>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</si>
  <si>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</si>
  <si>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</si>
  <si>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</si>
  <si>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</si>
  <si>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</si>
  <si>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</si>
  <si>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</si>
  <si>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</si>
  <si>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</si>
  <si>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</si>
  <si>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</si>
  <si>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</si>
  <si>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</si>
  <si>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</si>
  <si>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</si>
  <si>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</si>
  <si>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</si>
  <si>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</si>
  <si>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</si>
  <si>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</si>
  <si>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</si>
  <si>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</si>
  <si>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</si>
  <si>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</si>
  <si>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</si>
  <si>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</si>
  <si>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</si>
  <si>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</si>
  <si>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</si>
  <si>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</si>
  <si>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</si>
  <si>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</si>
  <si>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</si>
  <si>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</si>
  <si>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</si>
  <si>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</si>
  <si>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</si>
  <si>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</si>
  <si>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</si>
  <si>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</si>
  <si>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</si>
  <si>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</si>
  <si>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</si>
  <si>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</si>
  <si>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</si>
  <si>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</si>
  <si>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</si>
  <si>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</si>
  <si>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</si>
  <si>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</si>
  <si>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</si>
  <si>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</si>
  <si>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</si>
  <si>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</si>
  <si>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</si>
  <si>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</si>
  <si>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</si>
  <si>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</si>
  <si>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</si>
  <si>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</si>
  <si>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</si>
  <si>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</si>
  <si>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</si>
  <si>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</si>
  <si>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</si>
  <si>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</si>
  <si>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</si>
  <si>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</si>
  <si>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</si>
  <si>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</si>
  <si>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</si>
  <si>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</si>
  <si>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</si>
  <si>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</si>
  <si>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</si>
  <si>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</si>
  <si>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</si>
  <si>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</si>
  <si>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</si>
  <si>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</si>
  <si>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</si>
  <si>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</si>
  <si>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</si>
  <si>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</si>
  <si>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</si>
  <si>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</si>
  <si>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</si>
  <si>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</si>
  <si>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</si>
  <si>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</si>
  <si>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</si>
  <si>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</si>
  <si>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</si>
  <si>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</si>
  <si>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</si>
  <si>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</si>
  <si>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</si>
  <si>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</si>
  <si>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</si>
  <si>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</si>
  <si>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</si>
  <si>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</si>
  <si>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</si>
  <si>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</si>
  <si>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</si>
  <si>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</si>
  <si>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</si>
  <si>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</si>
  <si>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</si>
  <si>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</si>
  <si>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</si>
  <si>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</si>
  <si>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</si>
  <si>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</si>
  <si>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</si>
  <si>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</si>
  <si>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</si>
  <si>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</si>
  <si>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</si>
  <si>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</si>
  <si>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</si>
  <si>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</si>
  <si>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</si>
  <si>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</si>
  <si>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</si>
  <si>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</si>
  <si>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</si>
  <si>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</si>
  <si>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</si>
  <si>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</si>
  <si>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</si>
  <si>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</si>
  <si>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</si>
  <si>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</si>
  <si>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</si>
  <si>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</si>
  <si>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</si>
  <si>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</si>
  <si>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</si>
  <si>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</si>
  <si>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</si>
  <si>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</si>
  <si>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</si>
  <si>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</si>
  <si>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</si>
  <si>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</si>
  <si>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</si>
  <si>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</si>
  <si>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</si>
  <si>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</si>
  <si>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</si>
  <si>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</si>
  <si>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</si>
  <si>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</si>
  <si>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</si>
  <si>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</si>
  <si>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</si>
  <si>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</si>
  <si>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</si>
  <si>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</si>
  <si>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</si>
  <si>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</si>
  <si>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</si>
  <si>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</si>
  <si>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</si>
  <si>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</si>
  <si>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</si>
  <si>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</si>
  <si>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</si>
  <si>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</si>
  <si>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</si>
  <si>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</si>
  <si>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</si>
  <si>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</si>
  <si>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</si>
  <si>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</si>
  <si>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</si>
  <si>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</si>
  <si>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</si>
  <si>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</si>
  <si>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</si>
  <si>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</si>
  <si>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</si>
  <si>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</si>
  <si>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</si>
  <si>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</si>
  <si>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</si>
  <si>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</si>
  <si>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</si>
  <si>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</si>
  <si>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</si>
  <si>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</si>
  <si>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</si>
  <si>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</si>
  <si>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</si>
  <si>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</si>
  <si>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</si>
  <si>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</si>
  <si>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</si>
  <si>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</si>
  <si>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</si>
  <si>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</si>
  <si>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</si>
  <si>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</si>
  <si>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</si>
  <si>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</si>
  <si>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</si>
  <si>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</si>
  <si>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</si>
  <si>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</si>
  <si>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</si>
  <si>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</si>
  <si>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</si>
  <si>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</si>
  <si>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</si>
  <si>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</si>
  <si>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</si>
  <si>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</si>
  <si>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</si>
  <si>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</si>
  <si>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</si>
  <si>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</si>
  <si>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</si>
  <si>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</si>
  <si>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</si>
  <si>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</si>
  <si>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</si>
  <si>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</si>
  <si>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</si>
  <si>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</si>
  <si>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</si>
  <si>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</si>
  <si>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</si>
  <si>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</si>
  <si>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</si>
  <si>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</si>
  <si>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</si>
  <si>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</si>
  <si>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</si>
  <si>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</si>
  <si>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</si>
  <si>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</si>
  <si>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</si>
  <si>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</si>
  <si>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</si>
  <si>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</si>
  <si>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</si>
  <si>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</si>
  <si>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</si>
  <si>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</si>
  <si>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</si>
  <si>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</si>
  <si>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</si>
  <si>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</si>
  <si>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</si>
  <si>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</si>
  <si>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</si>
  <si>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</si>
  <si>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</si>
  <si>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</si>
  <si>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</si>
  <si>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</si>
  <si>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</si>
  <si>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</si>
  <si>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</si>
  <si>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</si>
  <si>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</si>
  <si>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</si>
  <si>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</si>
  <si>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</si>
  <si>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</si>
  <si>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</si>
  <si>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</si>
  <si>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</si>
  <si>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</si>
  <si>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</si>
  <si>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</si>
  <si>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</si>
  <si>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</si>
  <si>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</si>
  <si>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</si>
  <si>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</si>
  <si>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</si>
  <si>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</si>
  <si>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</si>
  <si>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</si>
  <si>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</si>
  <si>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</si>
  <si>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</si>
  <si>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</si>
  <si>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</si>
  <si>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</si>
  <si>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</si>
  <si>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</si>
  <si>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</si>
  <si>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</si>
  <si>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</si>
  <si>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</si>
  <si>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</si>
  <si>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</si>
  <si>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</si>
  <si>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</si>
  <si>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</si>
  <si>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</si>
  <si>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</si>
  <si>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</si>
  <si>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</si>
  <si>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</si>
  <si>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</si>
  <si>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</si>
  <si>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</si>
  <si>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</si>
  <si>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</si>
  <si>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</si>
  <si>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</si>
  <si>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</si>
  <si>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</si>
  <si>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</si>
  <si>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</si>
  <si>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</si>
  <si>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</si>
  <si>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</si>
  <si>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</si>
  <si>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</si>
  <si>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</si>
  <si>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</si>
  <si>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</si>
  <si>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</si>
  <si>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</si>
  <si>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</si>
  <si>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</si>
  <si>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</si>
  <si>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</si>
  <si>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</si>
  <si>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</si>
  <si>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</si>
  <si>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</si>
  <si>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</si>
  <si>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</si>
  <si>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</si>
  <si>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</si>
  <si>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</si>
  <si>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</si>
  <si>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</si>
  <si>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</si>
  <si>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</si>
  <si>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</si>
  <si>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</si>
  <si>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</si>
  <si>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</si>
  <si>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</si>
  <si>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</si>
  <si>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</si>
  <si>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</si>
  <si>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</si>
  <si>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</si>
  <si>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</si>
  <si>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</si>
  <si>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</si>
  <si>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</si>
  <si>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</si>
  <si>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</si>
  <si>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</si>
  <si>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</si>
  <si>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</si>
  <si>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</si>
  <si>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</si>
  <si>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</si>
  <si>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</si>
  <si>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</si>
  <si>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</si>
  <si>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</si>
  <si>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</si>
  <si>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</si>
  <si>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</si>
  <si>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</si>
  <si>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</si>
  <si>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</si>
  <si>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</si>
  <si>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</si>
  <si>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</si>
  <si>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</si>
  <si>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</si>
  <si>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</si>
  <si>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</si>
  <si>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</si>
  <si>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</si>
  <si>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</si>
  <si>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</si>
  <si>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</si>
  <si>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</si>
  <si>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</si>
  <si>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</si>
  <si>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</si>
  <si>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</si>
  <si>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</si>
  <si>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</si>
  <si>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</si>
  <si>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</si>
  <si>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</si>
  <si>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</si>
  <si>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</si>
  <si>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</si>
  <si>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</si>
  <si>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</si>
  <si>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</si>
  <si>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</si>
  <si>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</si>
  <si>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</si>
  <si>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</si>
  <si>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</si>
  <si>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</si>
  <si>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</si>
  <si>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</si>
  <si>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</si>
  <si>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</si>
  <si>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</si>
  <si>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</si>
  <si>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</si>
  <si>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</si>
  <si>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</si>
  <si>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</si>
  <si>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</si>
  <si>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</si>
  <si>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</si>
  <si>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</si>
  <si>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</si>
  <si>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</si>
  <si>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</si>
  <si>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</si>
  <si>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</si>
  <si>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</si>
  <si>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</si>
  <si>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</si>
  <si>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</si>
  <si>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</si>
  <si>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</si>
  <si>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</si>
  <si>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</si>
  <si>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</si>
  <si>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</si>
  <si>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</si>
  <si>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</si>
  <si>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</si>
  <si>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</si>
  <si>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</si>
  <si>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</si>
  <si>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</si>
  <si>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</si>
  <si>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</si>
  <si>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</si>
  <si>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</si>
  <si>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</si>
  <si>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</si>
  <si>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</si>
  <si>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</si>
  <si>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</si>
  <si>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</si>
  <si>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</si>
  <si>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</si>
  <si>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</si>
  <si>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</si>
  <si>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</si>
  <si>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</si>
  <si>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</si>
  <si>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</si>
  <si>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</si>
  <si>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</si>
  <si>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</si>
  <si>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</si>
  <si>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</si>
  <si>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</si>
  <si>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</si>
  <si>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</si>
  <si>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</si>
  <si>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</si>
  <si>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</si>
  <si>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</si>
  <si>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</si>
  <si>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</si>
  <si>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</si>
  <si>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</si>
  <si>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</si>
  <si>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</si>
  <si>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</si>
  <si>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</si>
  <si>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</si>
  <si>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</si>
  <si>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</si>
  <si>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</si>
  <si>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</si>
  <si>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</si>
  <si>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</si>
  <si>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</si>
  <si>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</si>
  <si>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</si>
  <si>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</si>
  <si>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</si>
  <si>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</si>
  <si>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</si>
  <si>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</si>
  <si>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</si>
  <si>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</si>
  <si>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</si>
  <si>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</si>
  <si>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</si>
  <si>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</si>
  <si>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</si>
  <si>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</si>
  <si>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</si>
  <si>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</si>
  <si>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</si>
  <si>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</si>
  <si>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</si>
  <si>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</si>
  <si>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</si>
  <si>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</si>
  <si>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</si>
  <si>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</si>
  <si>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</si>
  <si>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</si>
  <si>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</si>
  <si>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</si>
  <si>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</si>
  <si>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</si>
  <si>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</si>
  <si>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</si>
  <si>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</si>
  <si>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</si>
  <si>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</si>
  <si>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</si>
  <si>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</si>
  <si>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</si>
  <si>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</si>
  <si>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</si>
  <si>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</si>
  <si>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</si>
  <si>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</si>
  <si>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</si>
  <si>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</si>
  <si>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</si>
  <si>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</si>
  <si>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</si>
  <si>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</si>
  <si>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</si>
  <si>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</si>
  <si>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</si>
  <si>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</si>
  <si>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</si>
  <si>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</si>
  <si>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</si>
  <si>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</si>
  <si>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</si>
  <si>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</si>
  <si>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</si>
  <si>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</si>
  <si>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</si>
  <si>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</si>
  <si>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</si>
  <si>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</si>
  <si>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</si>
  <si>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</si>
  <si>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</si>
  <si>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</si>
  <si>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</si>
  <si>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</si>
  <si>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</si>
  <si>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</si>
  <si>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</si>
  <si>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</si>
  <si>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</si>
  <si>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</si>
  <si>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</si>
  <si>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</si>
  <si>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</si>
  <si>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</si>
  <si>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</si>
  <si>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</si>
  <si>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</si>
  <si>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</si>
  <si>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</si>
  <si>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</si>
  <si>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</si>
  <si>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</si>
  <si>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</si>
  <si>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</si>
  <si>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</si>
  <si>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</si>
  <si>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</si>
  <si>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</si>
  <si>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</si>
  <si>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</si>
  <si>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</si>
  <si>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</si>
  <si>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</si>
  <si>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</si>
  <si>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</si>
  <si>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</si>
  <si>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</si>
  <si>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</si>
  <si>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</si>
  <si>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</si>
  <si>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</si>
  <si>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</si>
  <si>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</si>
  <si>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</si>
  <si>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</si>
  <si>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</si>
  <si>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</si>
  <si>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</si>
  <si>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</si>
  <si>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</si>
  <si>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</si>
  <si>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</si>
  <si>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</si>
  <si>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</si>
  <si>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</si>
  <si>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</si>
  <si>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</si>
  <si>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</si>
  <si>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</si>
  <si>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</si>
  <si>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</si>
  <si>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</si>
  <si>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</si>
  <si>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</si>
  <si>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</si>
  <si>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</si>
  <si>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</si>
  <si>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</si>
  <si>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</si>
  <si>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</si>
  <si>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</si>
  <si>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</si>
  <si>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</si>
  <si>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</si>
  <si>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</si>
  <si>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</si>
  <si>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</si>
  <si>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</si>
  <si>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</si>
  <si>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</si>
  <si>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</si>
  <si>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</si>
  <si>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</si>
  <si>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</si>
  <si>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</si>
  <si>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</si>
  <si>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</si>
  <si>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</si>
  <si>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</si>
  <si>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</si>
  <si>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</si>
  <si>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</si>
  <si>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</si>
  <si>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</si>
  <si>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</si>
  <si>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</si>
  <si>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</si>
  <si>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</si>
  <si>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</si>
  <si>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</si>
  <si>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</si>
  <si>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</si>
  <si>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</si>
  <si>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</si>
  <si>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</si>
  <si>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</si>
  <si>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</si>
  <si>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</si>
  <si>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</si>
  <si>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</si>
  <si>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</si>
  <si>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</si>
  <si>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</si>
  <si>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</si>
  <si>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</si>
  <si>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</si>
  <si>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</si>
  <si>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</si>
  <si>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</si>
  <si>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</si>
  <si>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</si>
  <si>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</si>
  <si>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</si>
  <si>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</si>
  <si>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</si>
  <si>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</si>
  <si>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</si>
  <si>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</si>
  <si>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</si>
  <si>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</si>
  <si>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</si>
  <si>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</si>
  <si>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</si>
  <si>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</si>
  <si>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</si>
  <si>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</si>
  <si>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</si>
  <si>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</si>
  <si>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</si>
  <si>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</si>
  <si>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</si>
  <si>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</si>
  <si>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</si>
  <si>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</si>
  <si>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</si>
  <si>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</si>
  <si>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</si>
  <si>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</si>
  <si>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</si>
  <si>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</si>
  <si>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</si>
  <si>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</si>
  <si>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</si>
  <si>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</si>
  <si>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</si>
  <si>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</si>
  <si>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</si>
  <si>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</si>
  <si>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</si>
  <si>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</si>
  <si>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</si>
  <si>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</si>
  <si>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</si>
  <si>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</si>
  <si>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</si>
  <si>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</si>
  <si>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</si>
  <si>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</si>
  <si>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</si>
  <si>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</si>
  <si>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</si>
  <si>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</si>
  <si>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</si>
  <si>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</si>
  <si>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</si>
  <si>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</si>
  <si>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</si>
  <si>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</si>
  <si>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</si>
  <si>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</si>
  <si>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</si>
  <si>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</si>
  <si>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</si>
  <si>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</si>
  <si>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</si>
  <si>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</si>
  <si>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</si>
  <si>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</si>
  <si>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</si>
  <si>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</si>
  <si>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</si>
  <si>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</si>
  <si>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</si>
  <si>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</si>
  <si>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</si>
  <si>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</si>
  <si>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</si>
  <si>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</si>
  <si>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</si>
  <si>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</si>
  <si>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</si>
  <si>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</si>
  <si>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</si>
  <si>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</si>
  <si>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</si>
  <si>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</si>
  <si>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</si>
  <si>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</si>
  <si>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</si>
  <si>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</si>
  <si>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</si>
  <si>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</si>
  <si>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</si>
  <si>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</si>
  <si>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</si>
  <si>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</si>
  <si>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</si>
  <si>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</si>
  <si>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</si>
  <si>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</si>
  <si>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</si>
  <si>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</si>
  <si>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</si>
  <si>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</si>
  <si>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</si>
  <si>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</si>
  <si>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</si>
  <si>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</si>
  <si>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</si>
  <si>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</si>
  <si>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</si>
  <si>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</si>
  <si>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</si>
  <si>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</si>
  <si>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</si>
  <si>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</si>
  <si>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</si>
  <si>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</si>
  <si>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</si>
  <si>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</si>
  <si>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</si>
  <si>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</si>
  <si>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</si>
  <si>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</si>
  <si>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</si>
  <si>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</si>
  <si>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</si>
  <si>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</si>
  <si>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</si>
  <si>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</si>
  <si>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</si>
  <si>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</si>
  <si>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</si>
  <si>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</si>
  <si>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</si>
  <si>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</si>
  <si>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</si>
  <si>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</si>
  <si>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</si>
  <si>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</si>
  <si>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</si>
  <si>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</si>
  <si>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</si>
  <si>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</si>
  <si>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</si>
  <si>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</si>
  <si>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</si>
  <si>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</si>
  <si>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</si>
  <si>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</si>
  <si>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</si>
  <si>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</si>
  <si>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</si>
  <si>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</si>
  <si>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</si>
  <si>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</si>
  <si>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</si>
  <si>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</si>
  <si>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</si>
  <si>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</si>
  <si>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</si>
  <si>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</si>
  <si>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</si>
  <si>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</si>
  <si>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</si>
  <si>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</si>
  <si>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</si>
  <si>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</si>
  <si>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</si>
  <si>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</si>
  <si>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</si>
  <si>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</si>
  <si>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</si>
  <si>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</si>
  <si>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</si>
  <si>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</si>
  <si>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</si>
  <si>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</si>
  <si>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</si>
  <si>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</si>
  <si>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</si>
  <si>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</si>
  <si>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</si>
  <si>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</si>
  <si>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</si>
  <si>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</si>
  <si>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</si>
  <si>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</si>
  <si>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</si>
  <si>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</si>
  <si>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</si>
  <si>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</si>
  <si>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</si>
  <si>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</si>
  <si>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</si>
  <si>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</si>
  <si>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</si>
  <si>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</si>
  <si>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</si>
  <si>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</si>
  <si>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</si>
  <si>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</si>
  <si>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</si>
  <si>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</si>
  <si>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</si>
  <si>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</si>
  <si>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</si>
  <si>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</si>
  <si>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</si>
  <si>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</si>
  <si>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</si>
  <si>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</si>
  <si>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</si>
  <si>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</si>
  <si>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</si>
  <si>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</si>
  <si>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</si>
  <si>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</si>
  <si>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</si>
  <si>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</si>
  <si>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</si>
  <si>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</si>
  <si>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</si>
  <si>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</si>
  <si>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</si>
  <si>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</si>
  <si>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</si>
  <si>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</si>
  <si>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</si>
  <si>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</si>
  <si>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</si>
  <si>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</si>
  <si>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</si>
  <si>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</si>
  <si>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</si>
  <si>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</si>
  <si>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</si>
  <si>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</si>
  <si>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</si>
  <si>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</si>
  <si>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</si>
  <si>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</si>
  <si>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</si>
  <si>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</si>
  <si>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</si>
  <si>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</si>
  <si>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</si>
  <si>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</si>
  <si>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</si>
  <si>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</si>
  <si>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</si>
  <si>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</si>
  <si>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</si>
  <si>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</si>
  <si>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</si>
  <si>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</si>
  <si>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</si>
  <si>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</si>
  <si>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</si>
  <si>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</si>
  <si>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</si>
  <si>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</si>
  <si>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</si>
  <si>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</si>
  <si>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</si>
  <si>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</si>
  <si>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</si>
  <si>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</si>
  <si>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</si>
  <si>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</si>
  <si>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</si>
  <si>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</si>
  <si>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</si>
  <si>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</si>
  <si>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</si>
  <si>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</si>
  <si>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</si>
  <si>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</si>
  <si>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</si>
  <si>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</si>
  <si>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</si>
  <si>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</si>
  <si>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</si>
  <si>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</si>
  <si>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</si>
  <si>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</si>
  <si>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</si>
  <si>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</si>
  <si>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</si>
  <si>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</si>
  <si>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</si>
  <si>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</si>
  <si>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</si>
  <si>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</si>
  <si>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</si>
  <si>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</si>
  <si>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</si>
  <si>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</si>
  <si>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</si>
  <si>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</si>
  <si>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</si>
  <si>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</si>
  <si>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</si>
  <si>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</si>
  <si>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</si>
  <si>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</si>
  <si>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</si>
  <si>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</si>
  <si>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</si>
  <si>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</si>
  <si>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</si>
  <si>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</si>
  <si>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</si>
  <si>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</si>
  <si>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</si>
  <si>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</si>
  <si>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</si>
  <si>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</si>
  <si>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</si>
  <si>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</si>
  <si>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</si>
  <si>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</si>
  <si>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</si>
  <si>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</si>
  <si>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</si>
  <si>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</si>
  <si>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</si>
  <si>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</si>
  <si>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</si>
  <si>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</si>
  <si>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</si>
  <si>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</si>
  <si>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</si>
  <si>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</si>
  <si>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</si>
  <si>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</si>
  <si>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</si>
  <si>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</si>
  <si>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</si>
  <si>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</si>
  <si>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</si>
  <si>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</si>
  <si>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</si>
  <si>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</si>
  <si>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</si>
  <si>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</si>
  <si>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</si>
  <si>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</si>
  <si>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</si>
  <si>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</si>
  <si>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</si>
  <si>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</si>
  <si>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</si>
  <si>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</si>
  <si>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</si>
  <si>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</si>
  <si>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</si>
  <si>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</si>
  <si>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</si>
  <si>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</si>
  <si>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</si>
  <si>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</si>
  <si>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</si>
  <si>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</si>
  <si>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</si>
  <si>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</si>
  <si>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</si>
  <si>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</si>
  <si>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</si>
  <si>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</si>
  <si>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</si>
  <si>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</si>
  <si>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</si>
  <si>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</si>
  <si>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</si>
  <si>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</si>
  <si>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</si>
  <si>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</si>
  <si>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</si>
  <si>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</si>
  <si>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</si>
  <si>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</si>
  <si>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</si>
  <si>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</si>
  <si>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</si>
  <si>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</si>
  <si>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</si>
  <si>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</si>
  <si>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</si>
  <si>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</si>
  <si>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</si>
  <si>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</si>
  <si>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</si>
  <si>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</si>
  <si>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</si>
  <si>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</si>
  <si>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</si>
  <si>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</si>
  <si>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</si>
  <si>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</si>
  <si>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</si>
  <si>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</si>
  <si>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</si>
  <si>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</si>
  <si>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</si>
  <si>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</si>
  <si>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</si>
  <si>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</si>
  <si>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</si>
  <si>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</si>
  <si>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</si>
  <si>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</si>
  <si>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</si>
  <si>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</si>
  <si>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</si>
  <si>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</si>
  <si>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</si>
  <si>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</si>
  <si>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</si>
  <si>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</si>
  <si>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</si>
  <si>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</si>
  <si>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</si>
  <si>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</si>
  <si>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</si>
  <si>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</si>
  <si>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</si>
  <si>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</si>
  <si>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</si>
  <si>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</si>
  <si>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</si>
  <si>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</si>
  <si>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</si>
  <si>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</si>
  <si>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</si>
  <si>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</si>
  <si>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</si>
  <si>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</si>
  <si>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</si>
  <si>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</si>
  <si>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</si>
  <si>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</si>
  <si>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</si>
  <si>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</si>
  <si>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</si>
  <si>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</si>
  <si>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</si>
  <si>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</si>
  <si>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</si>
  <si>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</si>
  <si>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</si>
  <si>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</si>
  <si>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</si>
  <si>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</si>
  <si>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</si>
  <si>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</si>
  <si>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</si>
  <si>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</si>
  <si>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</si>
  <si>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</si>
  <si>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</si>
  <si>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</si>
  <si>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</si>
  <si>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</si>
  <si>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</si>
  <si>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</si>
  <si>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</si>
  <si>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</si>
  <si>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</si>
  <si>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</si>
  <si>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</si>
  <si>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</si>
  <si>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</si>
  <si>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</si>
  <si>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</si>
  <si>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</si>
  <si>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</si>
  <si>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</si>
  <si>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</si>
  <si>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</si>
  <si>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</si>
  <si>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</si>
  <si>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</si>
  <si>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</si>
  <si>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</si>
  <si>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</si>
  <si>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</si>
  <si>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</si>
  <si>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</si>
  <si>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</si>
  <si>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</si>
  <si>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</si>
  <si>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</si>
  <si>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</si>
  <si>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</si>
  <si>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</si>
  <si>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</si>
  <si>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</si>
  <si>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</si>
  <si>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</si>
  <si>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</si>
  <si>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</si>
  <si>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</si>
  <si>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</si>
  <si>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</si>
  <si>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</si>
  <si>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</si>
  <si>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</si>
  <si>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</si>
  <si>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</si>
  <si>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</si>
  <si>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</si>
  <si>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</si>
  <si>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</si>
  <si>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</si>
  <si>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</si>
  <si>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</si>
  <si>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</si>
  <si>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</si>
  <si>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</si>
  <si>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</si>
  <si>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</si>
  <si>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</si>
  <si>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</si>
  <si>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</si>
  <si>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</si>
  <si>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</si>
  <si>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</si>
  <si>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</si>
  <si>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</si>
  <si>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</si>
  <si>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</si>
  <si>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</si>
  <si>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</si>
  <si>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</si>
  <si>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</si>
  <si>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</si>
  <si>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</si>
  <si>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</si>
  <si>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</si>
  <si>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</si>
  <si>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</si>
  <si>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</si>
  <si>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</si>
  <si>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</si>
  <si>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</si>
  <si>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</si>
  <si>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</si>
  <si>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</si>
  <si>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</si>
  <si>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</si>
  <si>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</si>
  <si>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</si>
  <si>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</si>
  <si>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</si>
  <si>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</si>
  <si>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</si>
  <si>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</si>
  <si>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</si>
  <si>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</si>
  <si>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</si>
  <si>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</si>
  <si>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</si>
  <si>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</si>
  <si>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</si>
  <si>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</si>
  <si>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</si>
  <si>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</si>
  <si>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</si>
  <si>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</si>
  <si>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</si>
  <si>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</si>
  <si>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</si>
  <si>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</si>
  <si>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</si>
  <si>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</si>
  <si>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</si>
  <si>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</si>
  <si>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</si>
  <si>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</si>
  <si>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</si>
  <si>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</si>
  <si>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</si>
  <si>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</si>
  <si>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</si>
  <si>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</si>
  <si>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</si>
  <si>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</si>
  <si>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</si>
  <si>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</si>
  <si>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</si>
  <si>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</si>
  <si>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</si>
  <si>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</si>
  <si>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</si>
  <si>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</si>
  <si>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</si>
  <si>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</si>
  <si>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</si>
  <si>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</si>
  <si>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</si>
  <si>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</si>
  <si>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</si>
  <si>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</si>
  <si>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</si>
  <si>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</si>
  <si>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</si>
  <si>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</si>
  <si>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</si>
  <si>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</si>
  <si>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</si>
  <si>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</si>
  <si>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</si>
  <si>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</si>
  <si>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</si>
  <si>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</si>
  <si>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</si>
  <si>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</si>
  <si>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</si>
  <si>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</si>
  <si>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</si>
  <si>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</si>
  <si>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</si>
  <si>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</si>
  <si>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</si>
  <si>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</si>
  <si>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</si>
  <si>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</si>
  <si>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</si>
  <si>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</si>
  <si>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</si>
  <si>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</si>
  <si>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</si>
  <si>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</si>
  <si>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</si>
  <si>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</si>
  <si>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</si>
  <si>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</si>
  <si>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</si>
  <si>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</si>
  <si>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</si>
  <si>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</si>
  <si>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</si>
  <si>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</si>
  <si>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</si>
  <si>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</si>
  <si>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</si>
  <si>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</si>
  <si>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</si>
  <si>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</si>
  <si>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</si>
  <si>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</si>
  <si>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</si>
  <si>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</si>
  <si>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</si>
  <si>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</si>
  <si>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</si>
  <si>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</si>
  <si>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</si>
  <si>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</si>
  <si>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</si>
  <si>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</si>
  <si>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</si>
  <si>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</si>
  <si>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</si>
  <si>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</si>
  <si>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</si>
  <si>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</si>
  <si>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</si>
  <si>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</si>
  <si>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</si>
  <si>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</si>
  <si>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</si>
  <si>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</si>
  <si>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</si>
  <si>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</si>
  <si>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</si>
  <si>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</si>
  <si>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</si>
  <si>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</si>
  <si>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</si>
  <si>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</si>
  <si>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</si>
  <si>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</si>
  <si>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</si>
  <si>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</si>
  <si>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</si>
  <si>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</si>
  <si>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</si>
  <si>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</si>
  <si>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</si>
  <si>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</si>
  <si>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</si>
  <si>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</si>
  <si>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</si>
  <si>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</si>
  <si>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</si>
  <si>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</si>
  <si>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</si>
  <si>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</si>
  <si>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</si>
  <si>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</si>
  <si>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</si>
  <si>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</si>
  <si>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</si>
  <si>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</si>
  <si>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</si>
  <si>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</si>
  <si>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</si>
  <si>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</si>
  <si>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</si>
  <si>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</si>
  <si>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</si>
  <si>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</si>
  <si>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</si>
  <si>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</si>
  <si>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</si>
  <si>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</si>
  <si>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</si>
  <si>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</si>
  <si>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</si>
  <si>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</si>
  <si>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</si>
  <si>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</si>
  <si>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</si>
  <si>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</si>
  <si>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</si>
  <si>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</si>
  <si>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</si>
  <si>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</si>
  <si>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</si>
  <si>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</si>
  <si>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</si>
  <si>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</si>
  <si>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</si>
  <si>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</si>
  <si>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</si>
  <si>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</si>
  <si>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</si>
  <si>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</si>
  <si>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</si>
  <si>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</si>
  <si>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</si>
  <si>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</si>
  <si>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</si>
  <si>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</si>
  <si>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</si>
  <si>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</si>
  <si>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</si>
  <si>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</si>
  <si>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</si>
  <si>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</si>
  <si>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</si>
  <si>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</si>
  <si>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</si>
  <si>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</si>
  <si>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</si>
  <si>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</si>
  <si>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</si>
  <si>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</si>
  <si>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</si>
  <si>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</si>
  <si>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</si>
  <si>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</si>
  <si>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</si>
  <si>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</si>
  <si>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</si>
  <si>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</si>
  <si>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</si>
  <si>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</si>
  <si>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</si>
  <si>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</si>
  <si>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</si>
  <si>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</si>
  <si>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</si>
  <si>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</si>
  <si>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</si>
  <si>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</si>
  <si>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</si>
  <si>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</si>
  <si>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</si>
  <si>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</si>
  <si>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</si>
  <si>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</si>
  <si>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</si>
  <si>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</si>
  <si>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</si>
  <si>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</si>
  <si>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</si>
  <si>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</si>
  <si>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</si>
  <si>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</si>
  <si>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</si>
  <si>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</si>
  <si>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</si>
  <si>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</si>
  <si>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</si>
  <si>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</si>
  <si>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</si>
  <si>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</si>
  <si>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</si>
  <si>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</si>
  <si>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</si>
  <si>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</si>
  <si>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</si>
  <si>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</si>
  <si>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</si>
  <si>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</si>
  <si>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</si>
  <si>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</si>
  <si>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</si>
  <si>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</si>
  <si>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</si>
  <si>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</si>
  <si>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</si>
  <si>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</si>
  <si>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</si>
  <si>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</si>
  <si>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</si>
  <si>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</si>
  <si>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</si>
  <si>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</si>
  <si>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</si>
  <si>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</si>
  <si>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</si>
  <si>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</si>
  <si>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</si>
  <si>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</si>
  <si>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</si>
  <si>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</si>
  <si>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</si>
  <si>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</si>
  <si>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</si>
  <si>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</si>
  <si>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</si>
  <si>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</si>
  <si>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</si>
  <si>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</si>
  <si>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</si>
  <si>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</si>
  <si>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</si>
  <si>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</si>
  <si>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</si>
  <si>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</si>
  <si>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</si>
  <si>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</si>
  <si>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</si>
  <si>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</si>
  <si>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</si>
  <si>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</si>
  <si>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</si>
  <si>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</si>
  <si>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</si>
  <si>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</si>
  <si>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</si>
  <si>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</si>
  <si>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</si>
  <si>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</si>
  <si>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</si>
  <si>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</si>
  <si>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</si>
  <si>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</si>
  <si>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</si>
  <si>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</si>
  <si>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</si>
  <si>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</si>
  <si>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</si>
  <si>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</si>
  <si>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</si>
  <si>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</si>
  <si>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</si>
  <si>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</si>
  <si>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</si>
  <si>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</si>
  <si>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</si>
  <si>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</si>
  <si>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</si>
  <si>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</si>
  <si>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</si>
  <si>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</si>
  <si>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</si>
  <si>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</si>
  <si>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</si>
  <si>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</si>
  <si>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</si>
  <si>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</si>
  <si>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</si>
  <si>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</si>
  <si>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</si>
  <si>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</si>
  <si>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</si>
  <si>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</si>
  <si>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</si>
  <si>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</si>
  <si>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</si>
  <si>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</si>
  <si>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</si>
  <si>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</si>
  <si>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</si>
  <si>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</si>
  <si>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</si>
  <si>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</si>
  <si>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</si>
  <si>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</si>
  <si>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</si>
  <si>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</si>
  <si>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</si>
  <si>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</si>
  <si>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</si>
  <si>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</si>
  <si>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</si>
  <si>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</si>
  <si>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</si>
  <si>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</si>
  <si>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</si>
  <si>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</si>
  <si>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</si>
  <si>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</si>
  <si>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</si>
  <si>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</si>
  <si>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</si>
  <si>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</si>
  <si>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</si>
  <si>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</si>
  <si>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</si>
  <si>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</si>
  <si>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</si>
  <si>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</si>
  <si>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</si>
  <si>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</si>
  <si>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</si>
  <si>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</si>
  <si>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</si>
  <si>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</si>
  <si>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</si>
  <si>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</si>
  <si>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</si>
  <si>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</si>
  <si>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</si>
  <si>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</si>
  <si>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</si>
  <si>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</si>
  <si>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</si>
  <si>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</si>
  <si>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</si>
  <si>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</si>
  <si>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</si>
  <si>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</si>
  <si>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</si>
  <si>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</si>
  <si>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</si>
  <si>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</si>
  <si>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</si>
  <si>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</si>
  <si>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</si>
  <si>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</si>
  <si>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</si>
  <si>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</si>
  <si>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</si>
  <si>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</si>
  <si>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</si>
  <si>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</si>
  <si>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</si>
  <si>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</si>
  <si>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</si>
  <si>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</si>
  <si>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</si>
  <si>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</si>
  <si>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</si>
  <si>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</si>
  <si>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</si>
  <si>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</si>
  <si>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</si>
  <si>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</si>
  <si>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</si>
  <si>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</si>
  <si>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</si>
  <si>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</si>
  <si>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</si>
  <si>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</si>
  <si>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</si>
  <si>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</si>
  <si>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</si>
  <si>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</si>
  <si>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</si>
  <si>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</si>
  <si>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</si>
  <si>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</si>
  <si>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</si>
  <si>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</si>
  <si>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</si>
  <si>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</si>
  <si>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</si>
  <si>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</si>
  <si>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</si>
  <si>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</si>
  <si>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</si>
  <si>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</si>
  <si>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</si>
  <si>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</si>
  <si>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</si>
  <si>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</si>
  <si>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</si>
  <si>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</si>
  <si>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</si>
  <si>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</si>
  <si>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</si>
  <si>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</si>
  <si>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</si>
  <si>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</si>
  <si>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</si>
  <si>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</si>
  <si>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</si>
  <si>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</si>
  <si>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</si>
  <si>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</si>
  <si>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</si>
  <si>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</si>
  <si>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</si>
  <si>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</si>
  <si>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</si>
  <si>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</si>
  <si>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</si>
  <si>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</si>
  <si>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</si>
  <si>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</si>
  <si>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</si>
  <si>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</si>
  <si>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</si>
  <si>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</si>
  <si>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</si>
  <si>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</si>
  <si>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</si>
  <si>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</si>
  <si>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</si>
  <si>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</si>
  <si>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</si>
  <si>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</si>
  <si>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</si>
  <si>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</si>
  <si>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</si>
  <si>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</si>
  <si>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</si>
  <si>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</si>
  <si>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</si>
  <si>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</si>
  <si>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</si>
  <si>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</si>
  <si>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</si>
  <si>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</si>
  <si>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</si>
  <si>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</si>
  <si>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</si>
  <si>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</si>
  <si>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</si>
  <si>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</si>
  <si>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</si>
  <si>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</si>
  <si>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</si>
  <si>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</si>
  <si>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</si>
  <si>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</si>
  <si>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</si>
  <si>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</si>
  <si>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</si>
  <si>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</si>
  <si>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</si>
  <si>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</si>
  <si>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</si>
  <si>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</si>
  <si>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</si>
  <si>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</si>
  <si>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</si>
  <si>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</si>
  <si>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</si>
  <si>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</si>
  <si>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</si>
  <si>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</si>
  <si>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</si>
  <si>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</si>
  <si>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</si>
  <si>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</si>
  <si>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</si>
  <si>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</si>
  <si>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</si>
  <si>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</si>
  <si>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</si>
  <si>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</si>
  <si>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</si>
  <si>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</si>
  <si>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</si>
  <si>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</si>
  <si>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</si>
  <si>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</si>
  <si>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</si>
  <si>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</si>
  <si>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</si>
  <si>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</si>
  <si>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</si>
  <si>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</si>
  <si>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</si>
  <si>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</si>
  <si>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</si>
  <si>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</si>
  <si>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</si>
  <si>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</si>
  <si>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</si>
  <si>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</si>
  <si>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</si>
  <si>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</si>
  <si>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</si>
  <si>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</si>
  <si>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</si>
  <si>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</si>
  <si>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</si>
  <si>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</si>
  <si>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</si>
  <si>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</si>
  <si>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</si>
  <si>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</si>
  <si>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</si>
  <si>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</si>
  <si>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</si>
  <si>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</si>
  <si>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</si>
  <si>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</si>
  <si>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</si>
  <si>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</si>
  <si>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</si>
  <si>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</si>
  <si>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</si>
  <si>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</si>
  <si>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</si>
  <si>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</si>
  <si>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</si>
  <si>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</si>
  <si>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</si>
  <si>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</si>
  <si>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</si>
  <si>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</si>
  <si>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</si>
  <si>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</si>
  <si>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</si>
  <si>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</si>
  <si>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</si>
  <si>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</si>
  <si>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</si>
  <si>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</si>
  <si>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</si>
  <si>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</si>
  <si>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</si>
  <si>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</si>
  <si>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</si>
  <si>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</si>
  <si>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</si>
  <si>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</si>
  <si>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</si>
  <si>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</si>
  <si>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</si>
  <si>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</si>
  <si>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</si>
  <si>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</si>
  <si>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</si>
  <si>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</si>
  <si>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</si>
  <si>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</si>
  <si>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</si>
  <si>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</si>
  <si>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</si>
  <si>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</si>
  <si>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</si>
  <si>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</si>
  <si>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</si>
  <si>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</si>
  <si>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</si>
  <si>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</si>
  <si>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</si>
  <si>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</si>
  <si>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</si>
  <si>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</si>
  <si>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</si>
  <si>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</si>
  <si>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</si>
  <si>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</si>
  <si>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</si>
  <si>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</si>
  <si>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</si>
  <si>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</si>
  <si>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</si>
  <si>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</si>
  <si>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</si>
  <si>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</si>
  <si>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</si>
  <si>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</si>
  <si>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</si>
  <si>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</si>
  <si>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</si>
  <si>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</si>
  <si>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</si>
  <si>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</si>
  <si>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</si>
  <si>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</si>
  <si>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</si>
  <si>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</si>
  <si>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</si>
  <si>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</si>
  <si>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</si>
  <si>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</si>
  <si>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</si>
  <si>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</si>
  <si>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</si>
  <si>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</si>
  <si>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</si>
  <si>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</si>
  <si>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</si>
  <si>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</si>
  <si>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</si>
  <si>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</si>
  <si>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</si>
  <si>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</si>
  <si>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</si>
  <si>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</si>
  <si>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</si>
  <si>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</si>
  <si>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</si>
  <si>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</si>
  <si>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</si>
  <si>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</si>
  <si>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</si>
  <si>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</si>
  <si>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</si>
  <si>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</si>
  <si>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</si>
  <si>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</si>
  <si>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</si>
  <si>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</si>
  <si>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</si>
  <si>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</si>
  <si>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</si>
  <si>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</si>
  <si>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</si>
  <si>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</si>
  <si>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</si>
  <si>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</si>
  <si>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</si>
  <si>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</si>
  <si>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</si>
  <si>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</si>
  <si>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</si>
  <si>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</si>
  <si>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</si>
  <si>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</si>
  <si>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</si>
  <si>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</si>
  <si>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</si>
  <si>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</si>
  <si>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</si>
  <si>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</si>
  <si>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</si>
  <si>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</si>
  <si>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</si>
  <si>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</si>
  <si>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</si>
  <si>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</si>
  <si>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</si>
  <si>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</si>
  <si>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</si>
  <si>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</si>
  <si>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</si>
  <si>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</si>
  <si>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</si>
  <si>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</si>
  <si>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</si>
  <si>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</si>
  <si>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</si>
  <si>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</si>
  <si>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</si>
  <si>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</si>
  <si>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</si>
  <si>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</si>
  <si>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</si>
  <si>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</si>
  <si>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</si>
  <si>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</si>
  <si>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</si>
  <si>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</si>
  <si>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</si>
  <si>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</si>
  <si>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</si>
  <si>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</si>
  <si>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</si>
  <si>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</si>
  <si>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</si>
  <si>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</si>
  <si>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</si>
  <si>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</si>
  <si>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</si>
  <si>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</si>
  <si>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</si>
  <si>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</si>
  <si>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</si>
  <si>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</si>
  <si>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</si>
  <si>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</si>
  <si>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</si>
  <si>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</si>
  <si>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</si>
  <si>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</si>
  <si>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</si>
  <si>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</si>
  <si>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</si>
  <si>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</si>
  <si>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</si>
  <si>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</si>
  <si>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</si>
  <si>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</si>
  <si>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</si>
  <si>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</si>
  <si>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</si>
  <si>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</si>
  <si>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</si>
  <si>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</si>
  <si>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</si>
  <si>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</si>
  <si>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</si>
  <si>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</si>
  <si>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</si>
  <si>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</si>
  <si>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</si>
  <si>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</si>
  <si>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</si>
  <si>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</si>
  <si>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</si>
  <si>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</si>
  <si>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</si>
  <si>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</si>
  <si>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</si>
  <si>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</si>
  <si>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</si>
  <si>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</si>
  <si>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</si>
  <si>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</si>
  <si>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</si>
  <si>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</si>
  <si>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</si>
  <si>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</si>
  <si>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</si>
  <si>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</si>
  <si>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</si>
  <si>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</si>
  <si>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</si>
  <si>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</si>
  <si>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</si>
  <si>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</si>
  <si>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</si>
  <si>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</si>
  <si>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</si>
  <si>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</si>
  <si>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</si>
  <si>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</si>
  <si>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</si>
  <si>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</si>
  <si>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</si>
  <si>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</si>
  <si>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</si>
  <si>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</si>
  <si>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</si>
  <si>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</si>
  <si>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</si>
  <si>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</si>
  <si>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</si>
  <si>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</si>
  <si>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</si>
  <si>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</si>
  <si>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</si>
  <si>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</si>
  <si>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</si>
  <si>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</si>
  <si>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</si>
  <si>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</si>
  <si>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</si>
  <si>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</si>
  <si>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</si>
  <si>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</si>
  <si>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</si>
  <si>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</si>
  <si>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</si>
  <si>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</si>
  <si>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</si>
  <si>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</si>
  <si>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</si>
  <si>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</si>
  <si>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</si>
  <si>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</si>
  <si>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</si>
  <si>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</si>
  <si>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</si>
  <si>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</si>
  <si>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</si>
  <si>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</si>
  <si>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</si>
  <si>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</si>
  <si>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</si>
  <si>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</si>
  <si>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</si>
  <si>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</si>
  <si>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</si>
  <si>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</si>
  <si>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</si>
  <si>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</si>
  <si>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</si>
  <si>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</si>
  <si>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</si>
  <si>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</si>
  <si>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</si>
  <si>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</si>
  <si>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</si>
  <si>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</si>
  <si>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</si>
  <si>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</si>
  <si>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</si>
  <si>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</si>
  <si>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</si>
  <si>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</si>
  <si>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</si>
  <si>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</si>
  <si>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</si>
  <si>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</si>
  <si>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</si>
  <si>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</si>
  <si>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</si>
  <si>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</si>
  <si>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</si>
  <si>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</si>
  <si>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</si>
  <si>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</si>
  <si>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</si>
  <si>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</si>
  <si>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</si>
  <si>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</si>
  <si>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</si>
  <si>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</si>
  <si>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</si>
  <si>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</si>
  <si>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</si>
  <si>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</si>
  <si>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</si>
  <si>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</si>
  <si>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</si>
  <si>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</si>
  <si>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</si>
  <si>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</si>
  <si>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</si>
  <si>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</si>
  <si>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</si>
  <si>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</si>
  <si>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</si>
  <si>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</si>
  <si>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</si>
  <si>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</si>
  <si>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</si>
  <si>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</si>
  <si>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</si>
  <si>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</si>
  <si>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</si>
  <si>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</si>
  <si>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</si>
  <si>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</si>
  <si>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</si>
  <si>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</si>
  <si>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</si>
  <si>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</si>
  <si>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</si>
  <si>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</si>
  <si>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</si>
  <si>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</si>
  <si>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</si>
  <si>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</si>
  <si>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</si>
  <si>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</si>
  <si>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</si>
  <si>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</si>
  <si>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</si>
  <si>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</si>
  <si>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</si>
  <si>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</si>
  <si>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</si>
  <si>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</si>
  <si>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</si>
  <si>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</si>
  <si>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</si>
  <si>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</si>
  <si>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</si>
  <si>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</si>
  <si>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</si>
  <si>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</si>
  <si>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</si>
  <si>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</si>
  <si>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</si>
  <si>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</si>
  <si>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</si>
  <si>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</si>
  <si>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</si>
  <si>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</si>
  <si>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</si>
  <si>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</si>
  <si>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</si>
  <si>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</si>
  <si>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</si>
  <si>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</si>
  <si>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</si>
  <si>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</si>
  <si>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</si>
  <si>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</si>
  <si>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</si>
  <si>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</si>
  <si>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</si>
  <si>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</si>
  <si>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</si>
  <si>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</si>
  <si>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</si>
  <si>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</si>
  <si>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</si>
  <si>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</si>
  <si>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</si>
  <si>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</si>
  <si>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</si>
  <si>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</si>
  <si>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</si>
  <si>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</si>
  <si>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</si>
  <si>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</si>
  <si>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</si>
  <si>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</si>
  <si>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</si>
  <si>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</si>
  <si>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</si>
  <si>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</si>
  <si>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</si>
  <si>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</si>
  <si>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</si>
  <si>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</si>
  <si>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</si>
  <si>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</si>
  <si>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</si>
  <si>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</si>
  <si>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</si>
  <si>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</si>
  <si>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</si>
  <si>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</si>
  <si>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</si>
  <si>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</si>
  <si>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</si>
  <si>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</si>
  <si>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</si>
  <si>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</si>
  <si>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</si>
  <si>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</si>
  <si>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</si>
  <si>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</si>
  <si>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</si>
  <si>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</si>
  <si>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</si>
  <si>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</si>
  <si>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</si>
  <si>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</si>
  <si>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</si>
  <si>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</si>
  <si>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</si>
  <si>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</si>
  <si>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</si>
  <si>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</si>
  <si>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</si>
  <si>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</si>
  <si>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</si>
  <si>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</si>
  <si>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</si>
  <si>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</si>
  <si>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</si>
  <si>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</si>
  <si>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</si>
  <si>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</si>
  <si>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</si>
  <si>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</si>
  <si>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</si>
  <si>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</si>
  <si>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</si>
  <si>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</si>
  <si>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</si>
  <si>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</si>
  <si>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</si>
  <si>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</si>
  <si>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</si>
  <si>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</si>
  <si>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</si>
  <si>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</si>
  <si>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</si>
  <si>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</si>
  <si>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</si>
  <si>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</si>
  <si>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</si>
  <si>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</si>
  <si>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</si>
  <si>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</si>
  <si>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</si>
  <si>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</si>
  <si>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</si>
  <si>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</si>
  <si>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</si>
  <si>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</si>
  <si>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</si>
  <si>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</si>
  <si>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</si>
  <si>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</si>
  <si>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</si>
  <si>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</si>
  <si>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</si>
  <si>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</si>
  <si>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</si>
  <si>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</si>
  <si>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</si>
  <si>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</si>
  <si>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</si>
  <si>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</si>
  <si>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</si>
  <si>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</si>
  <si>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</si>
  <si>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</si>
  <si>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</si>
  <si>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</si>
  <si>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</si>
  <si>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</si>
  <si>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</si>
  <si>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</si>
  <si>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</si>
  <si>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</si>
  <si>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</si>
  <si>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</si>
  <si>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</si>
  <si>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</si>
  <si>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</si>
  <si>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</si>
  <si>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</si>
  <si>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</si>
  <si>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</si>
  <si>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</si>
  <si>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</si>
  <si>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</si>
  <si>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</si>
  <si>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</si>
  <si>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</si>
  <si>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</si>
  <si>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</si>
  <si>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</si>
  <si>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</si>
  <si>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</si>
  <si>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</si>
  <si>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</si>
  <si>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</si>
  <si>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</si>
  <si>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</si>
  <si>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</si>
  <si>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</si>
  <si>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</si>
  <si>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</si>
  <si>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</si>
  <si>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</si>
  <si>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</si>
  <si>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</si>
  <si>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</si>
  <si>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</si>
  <si>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</si>
  <si>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</si>
  <si>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</si>
  <si>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</si>
  <si>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</si>
  <si>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</si>
  <si>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</si>
  <si>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</si>
  <si>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</si>
  <si>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</si>
  <si>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</si>
  <si>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</si>
  <si>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</si>
  <si>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</si>
  <si>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</si>
  <si>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</si>
  <si>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</si>
  <si>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</si>
  <si>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</si>
  <si>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</si>
  <si>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</si>
  <si>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</si>
  <si>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</si>
  <si>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</si>
  <si>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</si>
  <si>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</si>
  <si>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</si>
  <si>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</si>
  <si>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</si>
  <si>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</si>
  <si>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</si>
  <si>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</si>
  <si>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</si>
  <si>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</si>
  <si>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</si>
  <si>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</si>
  <si>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</si>
  <si>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</si>
  <si>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</si>
  <si>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</si>
  <si>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</si>
  <si>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</si>
  <si>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</si>
  <si>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</si>
  <si>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</si>
  <si>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</si>
  <si>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</si>
  <si>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</si>
  <si>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</si>
  <si>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</si>
  <si>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</si>
  <si>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</si>
  <si>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</si>
  <si>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</si>
  <si>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</si>
  <si>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</si>
  <si>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</si>
  <si>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</si>
  <si>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</si>
  <si>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</si>
  <si>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</si>
  <si>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</si>
  <si>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</si>
  <si>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</si>
  <si>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</si>
  <si>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</si>
  <si>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</si>
  <si>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</si>
  <si>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</si>
  <si>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</si>
  <si>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</si>
  <si>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</si>
  <si>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</si>
  <si>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</si>
  <si>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</si>
  <si>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</si>
  <si>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</si>
  <si>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</si>
  <si>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</si>
  <si>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</si>
  <si>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</si>
  <si>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</si>
  <si>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</si>
  <si>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</si>
  <si>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</si>
  <si>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</si>
  <si>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</si>
  <si>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</si>
  <si>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</si>
  <si>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</si>
  <si>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</si>
  <si>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</si>
  <si>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</si>
  <si>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</si>
  <si>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</si>
  <si>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</si>
  <si>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</si>
  <si>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</si>
  <si>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</si>
  <si>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</si>
  <si>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</si>
  <si>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</si>
  <si>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</si>
  <si>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</si>
  <si>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</si>
  <si>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</si>
  <si>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</si>
  <si>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</si>
  <si>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</si>
  <si>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</si>
  <si>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</si>
  <si>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</si>
  <si>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</si>
  <si>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</si>
  <si>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</si>
  <si>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</si>
  <si>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</si>
  <si>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</si>
  <si>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</si>
  <si>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</si>
  <si>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</si>
  <si>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</si>
  <si>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</si>
  <si>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</si>
  <si>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</si>
  <si>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</si>
  <si>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</si>
  <si>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</si>
  <si>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</si>
  <si>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</si>
  <si>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</si>
  <si>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</si>
  <si>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</si>
  <si>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</si>
  <si>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</si>
  <si>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</si>
  <si>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</si>
  <si>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</si>
  <si>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</si>
  <si>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</si>
  <si>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</si>
  <si>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</si>
  <si>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</si>
  <si>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</si>
  <si>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</si>
  <si>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</si>
  <si>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</si>
  <si>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</si>
  <si>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</si>
  <si>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</si>
  <si>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</si>
  <si>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</si>
  <si>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</si>
  <si>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</si>
  <si>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</si>
  <si>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</si>
  <si>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</si>
  <si>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</si>
  <si>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</si>
  <si>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</si>
  <si>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</si>
  <si>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</si>
  <si>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</si>
  <si>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</si>
  <si>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</si>
  <si>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</si>
  <si>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</si>
  <si>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</si>
  <si>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</si>
  <si>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</si>
  <si>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</si>
  <si>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</si>
  <si>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</si>
  <si>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</si>
  <si>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</si>
  <si>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</si>
  <si>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</si>
  <si>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</si>
  <si>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</si>
  <si>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</si>
  <si>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</si>
  <si>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</si>
  <si>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</si>
  <si>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</si>
  <si>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</si>
  <si>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</si>
  <si>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</si>
  <si>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</si>
  <si>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</si>
  <si>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</si>
  <si>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</si>
  <si>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</si>
  <si>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</si>
  <si>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</si>
  <si>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</si>
  <si>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</si>
  <si>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</si>
  <si>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</si>
  <si>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</si>
  <si>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</si>
  <si>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</si>
  <si>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</si>
  <si>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</si>
  <si>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</si>
  <si>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</si>
  <si>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</si>
  <si>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</si>
  <si>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</si>
  <si>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</si>
  <si>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</si>
  <si>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</si>
  <si>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</si>
  <si>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</si>
  <si>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</si>
  <si>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</si>
  <si>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</si>
  <si>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</si>
  <si>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</si>
  <si>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</si>
  <si>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</si>
  <si>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</si>
  <si>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</si>
  <si>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</si>
  <si>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</si>
  <si>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</si>
  <si>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</si>
  <si>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</si>
  <si>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</si>
  <si>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</si>
  <si>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</si>
  <si>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</si>
  <si>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</si>
  <si>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</si>
  <si>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</si>
  <si>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</si>
  <si>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</si>
  <si>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</si>
  <si>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</si>
  <si>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</si>
  <si>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</si>
  <si>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</si>
  <si>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</si>
  <si>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</si>
  <si>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</si>
  <si>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</si>
  <si>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</si>
  <si>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</si>
  <si>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</si>
  <si>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</si>
  <si>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</si>
  <si>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</si>
  <si>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</si>
  <si>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</si>
  <si>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</si>
  <si>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</si>
  <si>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</si>
  <si>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</si>
  <si>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</si>
  <si>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</si>
  <si>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</si>
  <si>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</si>
  <si>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</si>
  <si>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</si>
  <si>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</si>
  <si>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</si>
  <si>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</si>
  <si>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</si>
  <si>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</si>
  <si>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</si>
  <si>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</si>
  <si>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</si>
  <si>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</si>
  <si>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</si>
  <si>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</si>
  <si>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</si>
  <si>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</si>
  <si>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</si>
  <si>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</si>
  <si>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</si>
  <si>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</si>
  <si>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</si>
  <si>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</si>
  <si>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</si>
  <si>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</si>
  <si>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</si>
  <si>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</si>
  <si>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</si>
  <si>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</si>
  <si>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</si>
  <si>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</si>
  <si>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</si>
  <si>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</si>
  <si>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</si>
  <si>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</si>
  <si>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</si>
  <si>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</si>
  <si>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</si>
  <si>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</si>
  <si>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</si>
  <si>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</si>
  <si>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</si>
  <si>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</si>
  <si>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</si>
  <si>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</si>
  <si>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</si>
  <si>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</si>
  <si>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</si>
  <si>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</si>
  <si>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</si>
  <si>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</si>
  <si>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</si>
  <si>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</si>
  <si>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</si>
  <si>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</si>
  <si>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</si>
  <si>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</si>
  <si>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</si>
  <si>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</si>
  <si>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</si>
  <si>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</si>
  <si>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</si>
  <si>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</si>
  <si>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</si>
  <si>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</si>
  <si>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</si>
  <si>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</si>
  <si>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</si>
  <si>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</si>
  <si>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</si>
  <si>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</si>
  <si>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</si>
  <si>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</si>
  <si>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</si>
  <si>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</si>
  <si>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</si>
  <si>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</si>
  <si>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</si>
  <si>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</si>
  <si>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</si>
  <si>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</si>
  <si>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</si>
  <si>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</si>
  <si>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</si>
  <si>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</si>
  <si>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</si>
  <si>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</si>
  <si>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</si>
  <si>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</si>
  <si>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</si>
  <si>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</si>
  <si>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</si>
  <si>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</si>
  <si>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</si>
  <si>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</si>
  <si>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</si>
  <si>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</si>
  <si>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</si>
  <si>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</si>
  <si>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</si>
  <si>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</si>
  <si>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</si>
  <si>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</si>
  <si>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</si>
  <si>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</si>
  <si>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</si>
  <si>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</si>
  <si>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</si>
  <si>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</si>
  <si>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</si>
  <si>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</si>
  <si>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</si>
  <si>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</si>
  <si>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</si>
  <si>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</si>
  <si>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</si>
  <si>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</si>
  <si>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</si>
  <si>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</si>
  <si>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</si>
  <si>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</si>
  <si>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</si>
  <si>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</si>
  <si>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</si>
  <si>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</si>
  <si>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</si>
  <si>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</si>
  <si>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</si>
  <si>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</si>
  <si>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</si>
  <si>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</si>
  <si>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</si>
  <si>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</si>
  <si>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</si>
  <si>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</si>
  <si>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</si>
  <si>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</si>
  <si>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</si>
  <si>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</si>
  <si>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</si>
  <si>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</si>
  <si>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</si>
  <si>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</si>
  <si>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</si>
  <si>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</si>
  <si>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</si>
  <si>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</si>
  <si>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</si>
  <si>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</si>
  <si>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</si>
  <si>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</si>
  <si>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</si>
  <si>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</si>
  <si>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</si>
  <si>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</si>
  <si>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</si>
  <si>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</si>
  <si>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</si>
  <si>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</si>
  <si>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</si>
  <si>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</si>
  <si>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</si>
  <si>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</si>
  <si>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</si>
  <si>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</si>
  <si>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</si>
  <si>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</si>
  <si>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</si>
  <si>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</si>
  <si>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</si>
  <si>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</si>
  <si>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</si>
  <si>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</si>
  <si>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</si>
  <si>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</si>
  <si>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</si>
  <si>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</si>
  <si>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</si>
  <si>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</si>
  <si>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</si>
  <si>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</si>
  <si>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</si>
  <si>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</si>
  <si>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</si>
  <si>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</si>
  <si>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</si>
  <si>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</si>
  <si>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</si>
  <si>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</si>
  <si>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</si>
  <si>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</si>
  <si>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</si>
  <si>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</si>
  <si>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</si>
  <si>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</si>
  <si>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</si>
  <si>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</si>
  <si>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</si>
  <si>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</si>
  <si>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</si>
  <si>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</si>
  <si>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</si>
  <si>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</si>
  <si>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</si>
  <si>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</si>
  <si>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</si>
  <si>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</si>
  <si>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</si>
  <si>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</si>
  <si>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</si>
  <si>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</si>
  <si>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</si>
  <si>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</si>
  <si>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</si>
  <si>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</si>
  <si>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</si>
  <si>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</si>
  <si>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</si>
  <si>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</si>
  <si>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</si>
  <si>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</si>
  <si>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</si>
  <si>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</si>
  <si>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</si>
  <si>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</si>
  <si>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</si>
  <si>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</si>
  <si>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</si>
  <si>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</si>
  <si>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</si>
  <si>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</si>
  <si>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</si>
  <si>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</si>
  <si>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</si>
  <si>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</si>
  <si>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</si>
  <si>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</si>
  <si>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</si>
  <si>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</si>
  <si>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</si>
  <si>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</si>
  <si>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</si>
  <si>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</si>
  <si>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</si>
  <si>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</si>
  <si>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</si>
  <si>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</si>
  <si>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</si>
  <si>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</si>
  <si>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</si>
  <si>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</si>
  <si>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</si>
  <si>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</si>
  <si>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</si>
  <si>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</si>
  <si>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</si>
  <si>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</si>
  <si>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</si>
  <si>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</si>
  <si>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</si>
  <si>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</si>
  <si>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</si>
  <si>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</si>
  <si>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</si>
  <si>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</si>
  <si>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</si>
  <si>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</si>
  <si>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</si>
  <si>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</si>
  <si>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</si>
  <si>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</si>
  <si>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</si>
  <si>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</si>
  <si>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</si>
  <si>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</si>
  <si>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</si>
  <si>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</si>
  <si>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</si>
  <si>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</si>
  <si>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</si>
  <si>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</si>
  <si>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</si>
  <si>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</si>
  <si>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</si>
  <si>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</si>
  <si>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</si>
  <si>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</si>
  <si>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</si>
  <si>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</si>
  <si>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</si>
  <si>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</si>
  <si>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</si>
  <si>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</si>
  <si>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</si>
  <si>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</si>
  <si>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</si>
  <si>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</si>
  <si>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</si>
  <si>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</si>
  <si>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</si>
  <si>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</si>
  <si>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</si>
  <si>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</si>
  <si>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</si>
  <si>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</si>
  <si>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</si>
  <si>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</si>
  <si>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</si>
  <si>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</si>
  <si>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</si>
  <si>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</si>
  <si>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</si>
  <si>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</si>
  <si>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</si>
  <si>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</si>
  <si>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</si>
  <si>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</si>
  <si>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</si>
  <si>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</si>
  <si>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</si>
  <si>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</si>
  <si>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</si>
  <si>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</si>
  <si>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</si>
  <si>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</si>
  <si>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</si>
  <si>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</si>
  <si>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</si>
  <si>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</si>
  <si>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</si>
  <si>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</si>
  <si>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</si>
  <si>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</si>
  <si>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</si>
  <si>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</si>
  <si>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</si>
  <si>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</si>
  <si>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</si>
  <si>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</si>
  <si>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</si>
  <si>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</si>
  <si>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</si>
  <si>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</si>
  <si>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</si>
  <si>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</si>
  <si>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</si>
  <si>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</si>
  <si>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</si>
  <si>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</si>
  <si>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</si>
  <si>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</si>
  <si>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</si>
  <si>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</si>
  <si>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</si>
  <si>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</si>
  <si>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</si>
  <si>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</si>
  <si>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</si>
  <si>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</si>
  <si>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</si>
  <si>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</si>
  <si>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</si>
  <si>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</si>
  <si>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</si>
  <si>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</si>
  <si>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</si>
  <si>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</si>
  <si>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</si>
  <si>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</si>
  <si>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</si>
  <si>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</si>
  <si>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</si>
  <si>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</si>
  <si>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</si>
  <si>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</si>
  <si>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</si>
  <si>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</si>
  <si>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</si>
  <si>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</si>
  <si>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</si>
  <si>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</si>
  <si>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</si>
  <si>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</si>
  <si>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</si>
  <si>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</si>
  <si>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</si>
  <si>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</si>
  <si>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</si>
  <si>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</si>
  <si>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</si>
  <si>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</si>
  <si>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</si>
  <si>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</si>
  <si>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</si>
  <si>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</si>
  <si>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</si>
  <si>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</si>
  <si>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</si>
  <si>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</si>
  <si>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</si>
  <si>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</si>
  <si>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</si>
  <si>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</si>
  <si>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</si>
  <si>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</si>
  <si>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</si>
  <si>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</si>
  <si>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</si>
  <si>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</si>
  <si>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</si>
  <si>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</si>
  <si>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</si>
  <si>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</si>
  <si>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</si>
  <si>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</si>
  <si>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</si>
  <si>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</si>
  <si>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</si>
  <si>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</si>
  <si>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</si>
  <si>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</si>
  <si>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</si>
  <si>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</si>
  <si>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</si>
  <si>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</si>
  <si>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</si>
  <si>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</si>
  <si>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</si>
  <si>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</si>
  <si>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</si>
  <si>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</si>
  <si>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</si>
  <si>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</si>
  <si>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</si>
  <si>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</si>
  <si>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</si>
  <si>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</si>
  <si>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</si>
  <si>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</si>
  <si>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</si>
  <si>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</si>
  <si>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</si>
  <si>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</si>
  <si>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</si>
  <si>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</si>
  <si>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</si>
  <si>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</si>
  <si>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</si>
  <si>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</si>
  <si>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</si>
  <si>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</si>
  <si>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</si>
  <si>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</si>
  <si>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</si>
  <si>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</si>
  <si>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</si>
  <si>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</si>
  <si>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</si>
  <si>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</si>
  <si>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</si>
  <si>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</si>
  <si>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</si>
  <si>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</si>
  <si>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</si>
  <si>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</si>
  <si>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</si>
  <si>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</si>
  <si>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</si>
  <si>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</si>
  <si>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</si>
  <si>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</si>
  <si>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</si>
  <si>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</si>
  <si>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</si>
  <si>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</si>
  <si>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</si>
  <si>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</si>
  <si>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</si>
  <si>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</si>
  <si>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</si>
  <si>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</si>
  <si>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</si>
  <si>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</si>
  <si>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</si>
  <si>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</si>
  <si>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</si>
  <si>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</si>
  <si>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</si>
  <si>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</si>
  <si>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</si>
  <si>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</si>
  <si>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</si>
  <si>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</si>
  <si>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</si>
  <si>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</si>
  <si>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</si>
  <si>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</si>
  <si>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</si>
  <si>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</si>
  <si>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</si>
  <si>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</si>
  <si>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</si>
  <si>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</si>
  <si>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</si>
  <si>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</si>
  <si>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</si>
  <si>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</si>
  <si>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</si>
  <si>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</si>
  <si>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</si>
  <si>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</si>
  <si>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</si>
  <si>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</si>
  <si>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</si>
  <si>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</si>
  <si>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</si>
  <si>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</si>
  <si>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</si>
  <si>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</si>
  <si>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</si>
  <si>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</si>
  <si>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</si>
  <si>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</si>
  <si>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</si>
  <si>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</si>
  <si>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</si>
  <si>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</si>
  <si>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</si>
  <si>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</si>
  <si>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</si>
  <si>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</si>
  <si>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</si>
  <si>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</si>
  <si>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</si>
  <si>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</si>
  <si>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</si>
  <si>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</si>
  <si>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</si>
  <si>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</si>
  <si>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</si>
  <si>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</si>
  <si>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</si>
  <si>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</si>
  <si>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</si>
  <si>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</si>
  <si>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</si>
  <si>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</si>
  <si>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</si>
  <si>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</si>
  <si>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</si>
  <si>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</si>
  <si>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</si>
  <si>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</si>
  <si>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</si>
  <si>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</si>
  <si>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</si>
  <si>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</si>
  <si>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</si>
  <si>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</si>
  <si>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</si>
  <si>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</si>
  <si>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</si>
  <si>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</si>
  <si>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</si>
  <si>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</si>
  <si>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</si>
  <si>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</si>
  <si>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</si>
  <si>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</si>
  <si>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</si>
  <si>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</si>
  <si>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</si>
  <si>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</si>
  <si>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</si>
  <si>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</si>
  <si>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</si>
  <si>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</si>
  <si>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</si>
  <si>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</si>
  <si>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</si>
  <si>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</si>
  <si>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</si>
  <si>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</si>
  <si>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</si>
  <si>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</si>
  <si>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</si>
  <si>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</si>
  <si>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</si>
  <si>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</si>
  <si>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</si>
  <si>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</si>
  <si>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</si>
  <si>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</si>
  <si>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</si>
  <si>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</si>
  <si>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</si>
  <si>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</si>
  <si>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</si>
  <si>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</si>
  <si>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</si>
  <si>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</si>
  <si>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</si>
  <si>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</si>
  <si>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</si>
  <si>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</si>
  <si>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</si>
  <si>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</si>
  <si>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</si>
  <si>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</si>
  <si>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</si>
  <si>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</si>
  <si>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</si>
  <si>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</si>
  <si>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</si>
  <si>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</si>
  <si>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</si>
  <si>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</si>
  <si>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</si>
  <si>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</si>
  <si>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</si>
  <si>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</si>
  <si>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</si>
  <si>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</si>
  <si>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</si>
  <si>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</si>
  <si>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</si>
  <si>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</si>
  <si>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</si>
  <si>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</si>
  <si>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</si>
  <si>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</si>
  <si>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</si>
  <si>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</si>
  <si>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</si>
  <si>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</si>
  <si>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</si>
  <si>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</si>
  <si>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</si>
  <si>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</si>
  <si>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</si>
  <si>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</si>
  <si>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</si>
  <si>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</si>
  <si>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</si>
  <si>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</si>
  <si>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</si>
  <si>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</si>
  <si>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</si>
  <si>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</si>
  <si>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</si>
  <si>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</si>
  <si>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</si>
  <si>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</si>
  <si>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</si>
  <si>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</si>
  <si>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</si>
  <si>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</si>
  <si>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</si>
  <si>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</si>
  <si>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</si>
  <si>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</si>
  <si>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</si>
  <si>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</si>
  <si>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</si>
  <si>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</si>
  <si>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</si>
  <si>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</si>
  <si>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</si>
  <si>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</si>
  <si>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</si>
  <si>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</si>
  <si>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</si>
  <si>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</si>
  <si>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</si>
  <si>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</si>
  <si>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</si>
  <si>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</si>
  <si>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</si>
  <si>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</si>
  <si>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</si>
  <si>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</si>
  <si>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</si>
  <si>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</si>
  <si>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</si>
  <si>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</si>
  <si>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</si>
  <si>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</si>
  <si>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</si>
  <si>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</si>
  <si>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</si>
  <si>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</si>
  <si>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</si>
  <si>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</si>
  <si>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</si>
  <si>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</si>
  <si>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</si>
  <si>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</si>
  <si>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</si>
  <si>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</si>
  <si>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</si>
  <si>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</si>
  <si>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</si>
  <si>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</si>
  <si>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</si>
  <si>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</si>
  <si>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</si>
  <si>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</si>
  <si>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</si>
  <si>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</si>
  <si>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</si>
  <si>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</si>
  <si>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</si>
  <si>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</si>
  <si>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</si>
  <si>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</si>
  <si>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</si>
  <si>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</si>
  <si>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</si>
  <si>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</si>
  <si>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</si>
  <si>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</si>
  <si>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</si>
  <si>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</si>
  <si>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</si>
  <si>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</si>
  <si>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</si>
  <si>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</si>
  <si>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</si>
  <si>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</si>
  <si>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</si>
  <si>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</si>
  <si>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</si>
  <si>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</si>
  <si>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</si>
  <si>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</si>
  <si>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</si>
  <si>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</si>
  <si>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</si>
  <si>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</si>
  <si>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</si>
  <si>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</si>
  <si>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</si>
  <si>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</si>
  <si>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</si>
  <si>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</si>
  <si>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</si>
  <si>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</si>
  <si>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</si>
  <si>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</si>
  <si>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</si>
  <si>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</si>
  <si>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</si>
  <si>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</si>
  <si>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</si>
  <si>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</si>
  <si>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</si>
  <si>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</si>
  <si>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</si>
  <si>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</si>
  <si>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</si>
  <si>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</si>
  <si>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</si>
  <si>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</si>
  <si>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</si>
  <si>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</si>
  <si>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</si>
  <si>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</si>
  <si>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</si>
  <si>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</si>
  <si>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</si>
  <si>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</si>
  <si>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</si>
  <si>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</si>
  <si>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</si>
  <si>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</si>
  <si>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</si>
  <si>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</si>
  <si>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</si>
  <si>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</si>
  <si>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</si>
  <si>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</si>
  <si>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</si>
  <si>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</si>
  <si>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</si>
  <si>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</si>
  <si>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</si>
  <si>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</si>
  <si>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</si>
  <si>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</si>
  <si>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</si>
  <si>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</si>
  <si>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</si>
  <si>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</si>
  <si>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</si>
  <si>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</si>
  <si>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</si>
  <si>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</si>
  <si>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</si>
  <si>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</si>
  <si>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</si>
  <si>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</si>
  <si>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</si>
  <si>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</si>
  <si>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</si>
  <si>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</si>
  <si>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</si>
  <si>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</si>
  <si>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</si>
  <si>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</si>
  <si>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</si>
  <si>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</si>
  <si>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</si>
  <si>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</si>
  <si>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</si>
  <si>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</si>
  <si>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</si>
  <si>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</si>
  <si>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</si>
  <si>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</si>
  <si>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</si>
  <si>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</si>
  <si>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</si>
  <si>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</si>
  <si>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</si>
  <si>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</si>
  <si>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</si>
  <si>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</si>
  <si>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</si>
  <si>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</si>
  <si>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</si>
  <si>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</si>
  <si>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</si>
  <si>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</si>
  <si>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</si>
  <si>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</si>
  <si>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</si>
  <si>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</si>
  <si>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</si>
  <si>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</si>
  <si>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</si>
  <si>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</si>
  <si>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</si>
  <si>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</si>
  <si>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</si>
  <si>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</si>
  <si>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</si>
  <si>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</si>
  <si>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</si>
  <si>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</si>
  <si>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</si>
  <si>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</si>
  <si>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</si>
  <si>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</si>
  <si>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</si>
  <si>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</si>
  <si>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</si>
  <si>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</si>
  <si>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</si>
  <si>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</si>
  <si>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</si>
  <si>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</si>
  <si>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</si>
  <si>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</si>
  <si>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</si>
  <si>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</si>
  <si>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</si>
  <si>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</si>
  <si>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</si>
  <si>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</si>
  <si>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</si>
  <si>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</si>
  <si>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</si>
  <si>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</si>
  <si>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</si>
  <si>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</si>
  <si>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</si>
  <si>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</si>
  <si>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</si>
  <si>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</si>
  <si>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</si>
  <si>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</si>
  <si>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</si>
  <si>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</si>
  <si>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</si>
  <si>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</si>
  <si>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</si>
  <si>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</si>
  <si>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</si>
  <si>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</si>
  <si>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</si>
  <si>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</si>
  <si>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</si>
  <si>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</si>
  <si>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</si>
  <si>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</si>
  <si>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</si>
  <si>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</si>
  <si>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</si>
  <si>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</si>
  <si>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</si>
  <si>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</si>
  <si>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</si>
  <si>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</si>
  <si>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</si>
  <si>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</si>
  <si>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</si>
  <si>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</si>
  <si>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</si>
  <si>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</si>
  <si>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</si>
  <si>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</si>
  <si>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</si>
  <si>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</si>
  <si>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</si>
  <si>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</si>
  <si>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</si>
  <si>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</si>
  <si>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</si>
  <si>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</si>
  <si>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</si>
  <si>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</si>
  <si>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</si>
  <si>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</si>
  <si>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</si>
  <si>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</si>
  <si>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</si>
  <si>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</si>
  <si>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</si>
  <si>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</si>
  <si>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</si>
  <si>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</si>
  <si>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</si>
  <si>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</si>
  <si>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</si>
  <si>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</si>
  <si>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</si>
  <si>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</si>
  <si>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</si>
  <si>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</si>
  <si>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</si>
  <si>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</si>
  <si>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</si>
  <si>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</si>
  <si>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</si>
  <si>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</si>
  <si>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</si>
  <si>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</si>
  <si>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</si>
  <si>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</si>
  <si>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</si>
  <si>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</si>
  <si>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</si>
  <si>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</si>
  <si>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</si>
  <si>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</si>
  <si>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</si>
  <si>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</si>
  <si>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</si>
  <si>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</si>
  <si>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</si>
  <si>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</si>
  <si>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</si>
  <si>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</si>
  <si>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</si>
  <si>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</si>
  <si>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</si>
  <si>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</si>
  <si>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</si>
  <si>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</si>
  <si>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</si>
  <si>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</si>
  <si>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</si>
  <si>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</si>
  <si>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</si>
  <si>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</si>
  <si>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</si>
  <si>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</si>
  <si>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</si>
  <si>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</si>
  <si>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</si>
  <si>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</si>
  <si>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</si>
  <si>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</si>
  <si>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</si>
  <si>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</si>
  <si>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</si>
  <si>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</si>
  <si>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</si>
  <si>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</si>
  <si>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</si>
  <si>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</si>
  <si>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</si>
  <si>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</si>
  <si>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</si>
  <si>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</si>
  <si>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</si>
  <si>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</si>
  <si>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</si>
  <si>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</si>
  <si>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</si>
  <si>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</si>
  <si>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</si>
  <si>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</si>
  <si>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</si>
  <si>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</si>
  <si>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</si>
  <si>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</si>
  <si>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</si>
  <si>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</si>
  <si>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</si>
  <si>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</si>
  <si>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</si>
  <si>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</si>
  <si>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</si>
  <si>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</si>
  <si>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</si>
  <si>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</si>
  <si>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</si>
  <si>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</si>
  <si>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</si>
  <si>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</si>
  <si>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</si>
  <si>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</si>
  <si>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</si>
  <si>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</si>
  <si>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</si>
  <si>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</si>
  <si>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</si>
  <si>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</si>
  <si>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</si>
  <si>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</si>
  <si>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</si>
  <si>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</si>
  <si>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</si>
  <si>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</si>
  <si>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</si>
  <si>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</si>
  <si>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</si>
  <si>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</si>
  <si>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</si>
  <si>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</si>
  <si>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</si>
  <si>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</si>
  <si>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</si>
  <si>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</si>
  <si>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</si>
  <si>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</si>
  <si>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</si>
  <si>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</si>
  <si>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</si>
  <si>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</si>
  <si>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</si>
  <si>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</si>
  <si>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</si>
  <si>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</si>
  <si>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</si>
  <si>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</si>
  <si>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</si>
  <si>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</si>
  <si>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</si>
  <si>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</si>
  <si>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</si>
  <si>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</si>
  <si>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</si>
  <si>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</si>
  <si>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</si>
  <si>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</si>
  <si>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</si>
  <si>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</si>
  <si>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</si>
  <si>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</si>
  <si>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</si>
  <si>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</si>
  <si>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</si>
  <si>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</si>
  <si>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</si>
  <si>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</si>
  <si>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</si>
  <si>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</si>
  <si>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</si>
  <si>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</si>
  <si>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</si>
  <si>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</si>
  <si>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</si>
  <si>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</si>
  <si>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</si>
  <si>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</si>
  <si>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</si>
  <si>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</si>
  <si>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</si>
  <si>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</si>
  <si>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</si>
  <si>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</si>
  <si>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</si>
  <si>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</si>
  <si>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</si>
  <si>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</si>
  <si>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</si>
  <si>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</si>
  <si>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</si>
  <si>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</si>
  <si>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</si>
  <si>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</si>
  <si>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</si>
  <si>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</si>
  <si>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</si>
  <si>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</si>
  <si>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</si>
  <si>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</si>
  <si>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</si>
  <si>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</si>
  <si>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</si>
  <si>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</si>
  <si>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</si>
  <si>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</si>
  <si>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</si>
  <si>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</si>
  <si>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</si>
  <si>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</si>
  <si>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</si>
  <si>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</si>
  <si>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</si>
  <si>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</si>
  <si>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</si>
  <si>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</si>
  <si>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</si>
  <si>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</si>
  <si>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</si>
  <si>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</si>
  <si>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</si>
  <si>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</si>
  <si>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</si>
  <si>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</si>
  <si>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</si>
  <si>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</si>
  <si>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</si>
  <si>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</si>
  <si>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</si>
  <si>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</si>
  <si>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</si>
  <si>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</si>
  <si>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</si>
  <si>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</si>
  <si>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</si>
  <si>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</si>
  <si>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</si>
  <si>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</si>
  <si>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</si>
  <si>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</si>
  <si>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</si>
  <si>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</si>
  <si>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</si>
  <si>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</si>
  <si>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</si>
  <si>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</si>
  <si>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</si>
  <si>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</si>
  <si>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</si>
  <si>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</si>
  <si>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</si>
  <si>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</si>
  <si>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</si>
  <si>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</si>
  <si>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</si>
  <si>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</si>
  <si>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</si>
  <si>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</si>
  <si>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</si>
  <si>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</si>
  <si>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</si>
  <si>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</si>
  <si>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</si>
  <si>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</si>
  <si>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</si>
  <si>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</si>
  <si>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</si>
  <si>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</si>
  <si>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</si>
  <si>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</si>
  <si>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</si>
  <si>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</si>
  <si>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</si>
  <si>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</si>
  <si>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</si>
  <si>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</si>
  <si>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</si>
  <si>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</si>
  <si>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</si>
  <si>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</si>
  <si>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</si>
  <si>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</si>
  <si>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</si>
  <si>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</si>
  <si>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</si>
  <si>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</si>
  <si>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</si>
  <si>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</si>
  <si>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</si>
  <si>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</si>
  <si>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</si>
  <si>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</si>
  <si>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</si>
  <si>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</si>
  <si>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</si>
  <si>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</si>
  <si>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</si>
  <si>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</si>
  <si>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</si>
  <si>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</si>
  <si>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</si>
  <si>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</si>
  <si>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</si>
  <si>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</si>
  <si>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</si>
  <si>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</si>
  <si>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</si>
  <si>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</si>
  <si>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</si>
  <si>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</si>
  <si>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</si>
  <si>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</si>
  <si>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</si>
  <si>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</si>
  <si>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</si>
  <si>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</si>
  <si>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</si>
  <si>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</si>
  <si>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</si>
  <si>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</si>
  <si>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</si>
  <si>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</si>
  <si>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</si>
  <si>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</si>
  <si>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</si>
  <si>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</si>
  <si>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</si>
  <si>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</si>
  <si>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</si>
  <si>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</si>
  <si>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</si>
  <si>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</si>
  <si>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</si>
  <si>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</si>
  <si>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</si>
  <si>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</si>
  <si>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</si>
  <si>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</si>
  <si>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</si>
  <si>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</si>
  <si>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</si>
  <si>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</si>
  <si>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</si>
  <si>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</si>
  <si>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</si>
  <si>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</si>
  <si>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</si>
  <si>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</si>
  <si>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</si>
  <si>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</si>
  <si>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</si>
  <si>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</si>
  <si>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</si>
  <si>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</si>
  <si>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</si>
  <si>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</si>
  <si>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</si>
  <si>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</si>
  <si>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</si>
  <si>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</si>
  <si>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</si>
  <si>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</si>
  <si>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</si>
  <si>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</si>
  <si>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</si>
  <si>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</si>
  <si>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</si>
  <si>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</si>
  <si>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</si>
  <si>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</si>
  <si>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</si>
  <si>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</si>
  <si>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</si>
  <si>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</si>
  <si>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</si>
  <si>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</si>
  <si>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</si>
  <si>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</si>
  <si>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</si>
  <si>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</si>
  <si>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</si>
  <si>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</si>
  <si>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</si>
  <si>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</si>
  <si>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</si>
  <si>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</si>
  <si>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</si>
  <si>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</si>
  <si>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</si>
  <si>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</si>
  <si>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</si>
  <si>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</si>
  <si>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</si>
  <si>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</si>
  <si>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</si>
  <si>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</si>
  <si>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</si>
  <si>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</si>
  <si>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</si>
  <si>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</si>
  <si>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</si>
  <si>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</si>
  <si>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</si>
  <si>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</si>
  <si>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</si>
  <si>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</si>
  <si>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</si>
  <si>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</si>
  <si>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</si>
  <si>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</si>
  <si>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</si>
  <si>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</si>
  <si>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</si>
  <si>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</si>
  <si>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</si>
  <si>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</si>
  <si>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</si>
  <si>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</si>
  <si>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</si>
  <si>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</si>
  <si>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</si>
  <si>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</si>
  <si>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</si>
  <si>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</si>
  <si>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</si>
  <si>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</si>
  <si>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</si>
  <si>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</si>
  <si>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</si>
  <si>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</si>
  <si>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</si>
  <si>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</si>
  <si>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</si>
  <si>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</si>
  <si>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</si>
  <si>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</si>
  <si>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</si>
  <si>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</si>
  <si>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</si>
  <si>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</si>
  <si>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</si>
  <si>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</si>
  <si>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</si>
  <si>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</si>
  <si>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</si>
  <si>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</si>
  <si>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</si>
  <si>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</si>
  <si>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</si>
  <si>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</si>
  <si>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</si>
  <si>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</si>
  <si>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</si>
  <si>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</si>
  <si>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</si>
  <si>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</si>
  <si>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</si>
  <si>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</si>
  <si>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</si>
  <si>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</si>
  <si>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</si>
  <si>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</si>
  <si>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</si>
  <si>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</si>
  <si>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</si>
  <si>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</si>
  <si>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</si>
  <si>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</si>
  <si>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</si>
  <si>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</si>
  <si>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</si>
  <si>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</si>
  <si>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</si>
  <si>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</si>
  <si>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</si>
  <si>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</si>
  <si>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</si>
  <si>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</si>
  <si>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</si>
  <si>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</si>
  <si>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</si>
  <si>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</si>
  <si>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</si>
  <si>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</si>
  <si>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</si>
  <si>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</si>
  <si>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</si>
  <si>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</si>
  <si>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</si>
  <si>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</si>
  <si>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</si>
  <si>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</si>
  <si>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</si>
  <si>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</si>
  <si>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</si>
  <si>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</si>
  <si>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</si>
  <si>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</si>
  <si>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</si>
  <si>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</si>
  <si>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</si>
  <si>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</si>
  <si>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</si>
  <si>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</si>
  <si>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</si>
  <si>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</si>
  <si>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</si>
  <si>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</si>
  <si>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</si>
  <si>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</si>
  <si>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</si>
  <si>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</si>
  <si>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</si>
  <si>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</si>
  <si>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</si>
  <si>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</si>
  <si>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</si>
  <si>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</si>
  <si>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</si>
  <si>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</si>
  <si>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</si>
  <si>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</si>
  <si>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</si>
  <si>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</si>
  <si>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</si>
  <si>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</si>
  <si>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</si>
  <si>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</si>
  <si>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</si>
  <si>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</si>
  <si>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</si>
  <si>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</si>
  <si>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</si>
  <si>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</si>
  <si>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</si>
  <si>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</si>
  <si>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</si>
  <si>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</si>
  <si>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</si>
  <si>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</si>
  <si>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</si>
  <si>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</si>
  <si>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</si>
  <si>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</si>
  <si>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</si>
  <si>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</si>
  <si>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</si>
  <si>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</si>
  <si>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</si>
  <si>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</si>
  <si>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</si>
  <si>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</si>
  <si>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</si>
  <si>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</si>
  <si>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</si>
  <si>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</si>
  <si>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</si>
  <si>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</si>
  <si>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</si>
  <si>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</si>
  <si>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</si>
  <si>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</si>
  <si>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</si>
  <si>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</si>
  <si>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</si>
  <si>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</si>
  <si>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</si>
  <si>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</si>
  <si>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</si>
  <si>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</si>
  <si>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</si>
  <si>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</si>
  <si>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</si>
  <si>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</si>
  <si>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</si>
  <si>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</si>
  <si>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</si>
  <si>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</si>
  <si>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</si>
  <si>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</si>
  <si>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</si>
  <si>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</si>
  <si>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</si>
  <si>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</si>
  <si>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</si>
  <si>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</si>
  <si>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</si>
  <si>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</si>
  <si>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</si>
  <si>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</si>
  <si>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</si>
  <si>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</si>
  <si>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</si>
  <si>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</si>
  <si>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</si>
  <si>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</si>
  <si>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</si>
  <si>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</si>
  <si>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</si>
  <si>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</si>
  <si>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</si>
  <si>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</si>
  <si>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</si>
  <si>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</si>
  <si>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</si>
  <si>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</si>
  <si>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</si>
  <si>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</si>
  <si>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</si>
  <si>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</si>
  <si>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</si>
  <si>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</si>
  <si>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</si>
  <si>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</si>
  <si>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</si>
  <si>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</si>
  <si>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</si>
  <si>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</si>
  <si>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</si>
  <si>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</si>
  <si>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</si>
  <si>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</si>
  <si>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</si>
  <si>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</si>
  <si>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</si>
  <si>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</si>
  <si>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</si>
  <si>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</si>
  <si>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</si>
  <si>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</si>
  <si>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</si>
  <si>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</si>
  <si>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</si>
  <si>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</si>
  <si>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</si>
  <si>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</si>
  <si>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</si>
  <si>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</si>
  <si>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</si>
  <si>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</si>
  <si>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</si>
  <si>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</si>
  <si>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</si>
  <si>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</si>
  <si>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</si>
  <si>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</si>
  <si>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</si>
  <si>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</si>
  <si>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</si>
  <si>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</si>
  <si>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</si>
  <si>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</si>
  <si>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</si>
  <si>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</si>
  <si>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</si>
  <si>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</si>
  <si>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</si>
  <si>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</si>
  <si>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</si>
  <si>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</si>
  <si>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</si>
  <si>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</si>
  <si>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</si>
  <si>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</si>
  <si>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</si>
  <si>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</si>
  <si>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</si>
  <si>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</si>
  <si>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</si>
  <si>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</si>
  <si>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</si>
  <si>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</si>
  <si>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</si>
  <si>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</si>
  <si>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</si>
  <si>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</si>
  <si>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</si>
  <si>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</si>
  <si>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</si>
  <si>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</si>
  <si>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</si>
  <si>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</si>
  <si>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</si>
  <si>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</si>
  <si>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</si>
  <si>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</si>
  <si>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</si>
  <si>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</si>
  <si>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</si>
  <si>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</si>
  <si>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</si>
  <si>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</si>
  <si>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</si>
  <si>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</si>
  <si>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</si>
  <si>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</si>
  <si>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</si>
  <si>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</si>
  <si>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</si>
  <si>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</si>
  <si>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</si>
  <si>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</si>
  <si>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</si>
  <si>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</si>
  <si>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</si>
  <si>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</si>
  <si>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</si>
  <si>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</si>
  <si>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</si>
  <si>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</si>
  <si>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</si>
  <si>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</si>
  <si>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</si>
  <si>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</si>
  <si>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</si>
  <si>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</si>
  <si>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</si>
  <si>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</si>
  <si>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</si>
  <si>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</si>
  <si>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</si>
  <si>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</si>
  <si>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</si>
  <si>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</si>
  <si>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</si>
  <si>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</si>
  <si>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</si>
  <si>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</si>
  <si>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</si>
  <si>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</si>
  <si>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</si>
  <si>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</si>
  <si>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</si>
  <si>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</si>
  <si>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</si>
  <si>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</si>
  <si>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</si>
  <si>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</si>
  <si>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</si>
  <si>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</si>
  <si>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</si>
  <si>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</si>
  <si>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</si>
  <si>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</si>
  <si>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</si>
  <si>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</si>
  <si>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</si>
  <si>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</si>
  <si>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</si>
  <si>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</si>
  <si>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</si>
  <si>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</si>
  <si>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</si>
  <si>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</si>
  <si>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</si>
  <si>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</si>
  <si>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</si>
  <si>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</si>
  <si>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</si>
  <si>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</si>
  <si>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</si>
  <si>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</si>
  <si>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</si>
  <si>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</si>
  <si>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</si>
  <si>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</si>
  <si>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</si>
  <si>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</si>
  <si>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</si>
  <si>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</si>
  <si>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</si>
  <si>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</si>
  <si>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</si>
  <si>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</si>
  <si>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</si>
  <si>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</si>
  <si>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</si>
  <si>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</si>
  <si>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</si>
  <si>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</si>
  <si>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</si>
  <si>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</si>
  <si>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</si>
  <si>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</si>
  <si>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</si>
  <si>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</si>
  <si>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</si>
  <si>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</si>
  <si>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</si>
  <si>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</si>
  <si>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</si>
  <si>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</si>
  <si>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</si>
  <si>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</si>
  <si>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</si>
  <si>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</si>
  <si>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</si>
  <si>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</si>
  <si>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</si>
  <si>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</si>
  <si>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</si>
  <si>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</si>
  <si>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</si>
  <si>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</si>
  <si>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</si>
  <si>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</si>
  <si>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</si>
  <si>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</si>
  <si>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</si>
  <si>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</si>
  <si>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</si>
  <si>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</si>
  <si>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</si>
  <si>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</si>
  <si>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</si>
  <si>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</si>
  <si>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</si>
  <si>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</si>
  <si>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</si>
  <si>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</si>
  <si>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</si>
  <si>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</si>
  <si>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</si>
  <si>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</si>
  <si>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</si>
  <si>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</si>
  <si>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</si>
  <si>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</si>
  <si>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</si>
  <si>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</si>
  <si>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</si>
  <si>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</si>
  <si>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</si>
  <si>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</si>
  <si>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</si>
  <si>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</si>
  <si>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</si>
  <si>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</si>
  <si>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</si>
  <si>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</si>
  <si>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</si>
  <si>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</si>
  <si>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</si>
  <si>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</si>
  <si>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</si>
  <si>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</si>
  <si>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</si>
  <si>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</si>
  <si>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</si>
  <si>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</si>
  <si>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</si>
  <si>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</si>
  <si>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</si>
  <si>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</si>
  <si>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</si>
  <si>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</si>
  <si>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</si>
  <si>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</si>
  <si>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</si>
  <si>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</si>
  <si>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</si>
  <si>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</si>
  <si>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</si>
  <si>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</si>
  <si>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</si>
  <si>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</si>
  <si>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</si>
  <si>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</si>
  <si>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</si>
  <si>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</si>
  <si>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</si>
  <si>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</si>
  <si>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</si>
  <si>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</si>
  <si>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</si>
  <si>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</si>
  <si>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</si>
  <si>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</si>
  <si>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</si>
  <si>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</si>
  <si>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</si>
  <si>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</si>
  <si>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</si>
  <si>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</si>
  <si>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</si>
  <si>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</si>
  <si>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</si>
  <si>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</si>
  <si>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</si>
  <si>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</si>
  <si>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</si>
  <si>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</si>
  <si>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</si>
  <si>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</si>
  <si>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</si>
  <si>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</si>
  <si>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</si>
  <si>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</si>
  <si>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</si>
  <si>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</si>
  <si>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</si>
  <si>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</si>
  <si>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</si>
  <si>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</si>
  <si>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</si>
  <si>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</si>
  <si>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</si>
  <si>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</si>
  <si>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</si>
  <si>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</si>
  <si>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</si>
  <si>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</si>
  <si>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</si>
  <si>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</si>
  <si>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</si>
  <si>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</si>
  <si>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</si>
  <si>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</si>
  <si>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</si>
  <si>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</si>
  <si>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</si>
  <si>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</si>
  <si>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</si>
  <si>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</si>
  <si>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</si>
  <si>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</si>
  <si>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</si>
  <si>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</si>
  <si>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</si>
  <si>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</si>
  <si>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</si>
  <si>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</si>
  <si>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</si>
  <si>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</si>
  <si>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</si>
  <si>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</si>
  <si>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</si>
  <si>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</si>
  <si>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</si>
  <si>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</si>
  <si>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</si>
  <si>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</si>
  <si>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</si>
  <si>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</si>
  <si>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</si>
  <si>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</si>
  <si>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</si>
  <si>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</si>
  <si>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</si>
  <si>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</si>
  <si>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</si>
  <si>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</si>
  <si>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</si>
  <si>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</si>
  <si>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</si>
  <si>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</si>
  <si>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</si>
  <si>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</si>
  <si>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</si>
  <si>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</si>
  <si>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</si>
  <si>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</si>
  <si>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</si>
  <si>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</si>
  <si>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</si>
  <si>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</si>
  <si>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</si>
  <si>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</si>
  <si>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</si>
  <si>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</si>
  <si>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</si>
  <si>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</si>
  <si>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</si>
  <si>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</si>
  <si>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</si>
  <si>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</si>
  <si>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</si>
  <si>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</si>
  <si>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</si>
  <si>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</si>
  <si>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</si>
  <si>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</si>
  <si>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</si>
  <si>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</si>
  <si>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</si>
  <si>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</si>
  <si>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</si>
  <si>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</si>
  <si>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</si>
  <si>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</si>
  <si>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</si>
  <si>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</si>
  <si>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</si>
  <si>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</si>
  <si>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</si>
  <si>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</si>
  <si>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</si>
  <si>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</si>
  <si>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</si>
  <si>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</si>
  <si>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</si>
  <si>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</si>
  <si>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</si>
  <si>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</si>
  <si>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</si>
  <si>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</si>
  <si>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</si>
  <si>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</si>
  <si>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</si>
  <si>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</si>
  <si>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</si>
  <si>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</si>
  <si>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</si>
  <si>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</si>
  <si>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</si>
  <si>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</si>
  <si>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</si>
  <si>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</si>
  <si>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</si>
  <si>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</si>
  <si>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</si>
  <si>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</si>
  <si>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</si>
  <si>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</si>
  <si>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</si>
  <si>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</si>
  <si>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</si>
  <si>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</si>
  <si>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</si>
  <si>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</si>
  <si>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</si>
  <si>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</si>
  <si>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</si>
  <si>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</si>
  <si>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</si>
  <si>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</si>
  <si>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</si>
  <si>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</si>
  <si>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</si>
  <si>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</si>
  <si>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</si>
  <si>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</si>
  <si>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</si>
  <si>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</si>
  <si>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</si>
  <si>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</si>
  <si>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</si>
  <si>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</si>
  <si>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</si>
  <si>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</si>
  <si>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</si>
  <si>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</si>
  <si>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</si>
  <si>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</si>
  <si>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</si>
  <si>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</si>
  <si>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</si>
  <si>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</si>
  <si>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</si>
  <si>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</si>
  <si>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</si>
  <si>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</si>
  <si>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</si>
  <si>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</si>
  <si>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</si>
  <si>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</si>
  <si>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</si>
  <si>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</si>
  <si>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</si>
  <si>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</si>
  <si>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</si>
  <si>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</si>
  <si>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</si>
  <si>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</si>
  <si>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</si>
  <si>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</si>
  <si>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</si>
  <si>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</si>
  <si>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</si>
  <si>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</si>
  <si>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</si>
  <si>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</si>
  <si>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</si>
  <si>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</si>
  <si>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</si>
  <si>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</si>
  <si>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</si>
  <si>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</si>
  <si>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</si>
  <si>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</si>
  <si>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</si>
  <si>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</si>
  <si>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</si>
  <si>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</si>
  <si>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</si>
  <si>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</si>
  <si>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</si>
  <si>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</si>
  <si>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</si>
  <si>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</si>
  <si>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</si>
  <si>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</si>
  <si>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</si>
  <si>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</si>
  <si>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</si>
  <si>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</si>
  <si>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</si>
  <si>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</si>
  <si>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</si>
  <si>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</si>
  <si>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</si>
  <si>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</si>
  <si>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</si>
  <si>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</si>
  <si>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</si>
  <si>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</si>
  <si>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</si>
  <si>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</si>
  <si>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</si>
  <si>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</si>
  <si>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</si>
  <si>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</si>
  <si>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</si>
  <si>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</si>
  <si>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</si>
  <si>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</si>
  <si>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</si>
  <si>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</si>
  <si>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</si>
  <si>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</si>
  <si>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</si>
  <si>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</si>
  <si>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</si>
  <si>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</si>
  <si>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</si>
  <si>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</si>
  <si>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</si>
  <si>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</si>
  <si>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</si>
  <si>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</si>
  <si>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</si>
  <si>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</si>
  <si>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</si>
  <si>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</si>
  <si>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</si>
  <si>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</si>
  <si>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</si>
  <si>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</si>
  <si>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</si>
  <si>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</si>
  <si>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</si>
  <si>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</si>
  <si>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</si>
  <si>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</si>
  <si>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</si>
  <si>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</si>
  <si>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</si>
  <si>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</si>
  <si>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</si>
  <si>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</si>
  <si>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</si>
  <si>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</si>
  <si>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</si>
  <si>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</si>
  <si>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</si>
  <si>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</si>
  <si>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</si>
  <si>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</si>
  <si>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</si>
  <si>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</si>
  <si>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</si>
  <si>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</si>
  <si>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</si>
  <si>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</si>
  <si>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</si>
  <si>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</si>
  <si>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</si>
  <si>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</si>
  <si>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</si>
  <si>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</si>
  <si>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</si>
  <si>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</si>
  <si>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</si>
  <si>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</si>
  <si>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</si>
  <si>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</si>
  <si>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</si>
  <si>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</si>
  <si>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</si>
  <si>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</si>
  <si>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</si>
  <si>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</si>
  <si>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</si>
  <si>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</si>
  <si>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</si>
  <si>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</si>
  <si>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</si>
  <si>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</si>
  <si>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</si>
  <si>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</si>
  <si>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</si>
  <si>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</si>
  <si>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</si>
  <si>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</si>
  <si>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</si>
  <si>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</si>
  <si>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</si>
  <si>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</si>
  <si>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</si>
  <si>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</si>
  <si>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</si>
  <si>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</si>
  <si>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</si>
  <si>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</si>
  <si>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</si>
  <si>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</si>
  <si>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</si>
  <si>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</si>
  <si>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</si>
  <si>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</si>
  <si>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</si>
  <si>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</si>
  <si>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</si>
  <si>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</si>
  <si>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</si>
  <si>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</si>
  <si>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</si>
  <si>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</si>
  <si>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</si>
  <si>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</si>
  <si>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</si>
  <si>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</si>
  <si>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</si>
  <si>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</si>
  <si>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</si>
  <si>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</si>
  <si>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</si>
  <si>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</si>
  <si>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</si>
  <si>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</si>
  <si>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</si>
  <si>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</si>
  <si>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</si>
  <si>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</si>
  <si>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</si>
  <si>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</si>
  <si>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</si>
  <si>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</si>
  <si>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</si>
  <si>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</si>
  <si>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</si>
  <si>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</si>
  <si>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</si>
  <si>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</si>
  <si>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</si>
  <si>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</si>
  <si>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</si>
  <si>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</si>
  <si>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</si>
  <si>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</si>
  <si>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</si>
  <si>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</si>
  <si>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</si>
  <si>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</si>
  <si>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</si>
  <si>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</si>
  <si>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</si>
  <si>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</si>
  <si>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</si>
  <si>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</si>
  <si>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</si>
  <si>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</si>
  <si>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</si>
  <si>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</si>
  <si>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</si>
  <si>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</si>
  <si>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</si>
  <si>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</si>
  <si>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</si>
  <si>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</si>
  <si>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</si>
  <si>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</si>
  <si>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</si>
  <si>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</si>
  <si>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</si>
  <si>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</si>
  <si>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</si>
  <si>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</si>
  <si>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</si>
  <si>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</si>
  <si>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</si>
  <si>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</si>
  <si>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</si>
  <si>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</si>
  <si>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</si>
  <si>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</si>
  <si>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</si>
  <si>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</si>
  <si>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</si>
  <si>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</si>
  <si>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</si>
  <si>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</si>
  <si>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</si>
  <si>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</si>
  <si>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</si>
  <si>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</si>
  <si>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</si>
  <si>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</si>
  <si>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</si>
  <si>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</si>
  <si>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</si>
  <si>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</si>
  <si>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</si>
  <si>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</si>
  <si>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</si>
  <si>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</si>
  <si>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</si>
  <si>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</si>
  <si>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</si>
  <si>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</si>
  <si>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</si>
  <si>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</si>
  <si>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</si>
  <si>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</si>
  <si>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</si>
  <si>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</si>
  <si>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</si>
  <si>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</si>
  <si>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</si>
  <si>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</si>
  <si>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</si>
  <si>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</si>
  <si>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</si>
  <si>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</si>
  <si>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</si>
  <si>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</si>
  <si>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</si>
  <si>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</si>
  <si>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</si>
  <si>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</si>
  <si>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</si>
  <si>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</si>
  <si>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</si>
  <si>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</si>
  <si>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</si>
  <si>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</si>
  <si>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</si>
  <si>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</si>
  <si>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</si>
  <si>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</si>
  <si>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</si>
  <si>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</si>
  <si>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</si>
  <si>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</si>
  <si>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</si>
  <si>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</si>
  <si>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</si>
  <si>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</si>
  <si>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</si>
  <si>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</si>
  <si>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</si>
  <si>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</si>
  <si>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</si>
  <si>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</si>
  <si>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</si>
  <si>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</si>
  <si>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</si>
  <si>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</si>
  <si>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</si>
  <si>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</si>
  <si>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</si>
  <si>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</si>
  <si>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</si>
  <si>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</si>
  <si>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</si>
  <si>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</si>
  <si>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</si>
  <si>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</si>
  <si>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</si>
  <si>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</si>
  <si>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</si>
  <si>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</si>
  <si>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</si>
  <si>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</si>
  <si>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</si>
  <si>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</si>
  <si>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</si>
  <si>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</si>
  <si>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</si>
  <si>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</si>
  <si>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</si>
  <si>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</si>
  <si>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</si>
  <si>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</si>
  <si>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</si>
  <si>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</si>
  <si>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</si>
  <si>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</si>
  <si>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</si>
  <si>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</si>
  <si>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</si>
  <si>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</si>
  <si>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</si>
  <si>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</si>
  <si>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</si>
  <si>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</si>
  <si>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</si>
  <si>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</si>
  <si>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</si>
  <si>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</si>
  <si>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</si>
  <si>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</si>
  <si>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</si>
  <si>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</si>
  <si>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</si>
  <si>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</si>
  <si>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</si>
  <si>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</si>
  <si>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</si>
  <si>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</si>
  <si>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</si>
  <si>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</si>
  <si>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</si>
  <si>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</si>
  <si>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</si>
  <si>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</si>
  <si>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</si>
  <si>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</si>
  <si>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</si>
  <si>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</si>
  <si>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</si>
  <si>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</si>
  <si>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</si>
  <si>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</si>
  <si>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</si>
  <si>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</si>
  <si>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</si>
  <si>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</si>
  <si>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</si>
  <si>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</si>
  <si>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</si>
  <si>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</si>
  <si>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</si>
  <si>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</si>
  <si>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</si>
  <si>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</si>
  <si>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</si>
  <si>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</si>
  <si>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</si>
  <si>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</si>
  <si>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</si>
  <si>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</si>
  <si>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</si>
  <si>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</si>
  <si>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</si>
  <si>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</si>
  <si>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</si>
  <si>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</si>
  <si>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</si>
  <si>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</si>
  <si>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</si>
  <si>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</si>
  <si>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</si>
  <si>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</si>
  <si>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</si>
  <si>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</si>
  <si>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</si>
  <si>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</si>
  <si>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</si>
  <si>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</si>
  <si>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</si>
  <si>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</si>
  <si>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</si>
  <si>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</si>
  <si>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</si>
  <si>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</si>
  <si>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</si>
  <si>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</si>
  <si>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</si>
  <si>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</si>
  <si>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</si>
  <si>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</si>
  <si>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</si>
  <si>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</si>
  <si>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</si>
  <si>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</si>
  <si>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</si>
  <si>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</si>
  <si>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</si>
  <si>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</si>
  <si>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</si>
  <si>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</si>
  <si>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</si>
  <si>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</si>
  <si>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</si>
  <si>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</si>
  <si>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</si>
  <si>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</si>
  <si>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</si>
  <si>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</si>
  <si>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</si>
  <si>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</si>
  <si>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</si>
  <si>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</si>
  <si>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</si>
  <si>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</si>
  <si>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</si>
  <si>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</si>
  <si>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</si>
  <si>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</si>
  <si>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</si>
  <si>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</si>
  <si>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</si>
  <si>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</si>
  <si>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</si>
  <si>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</si>
  <si>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</si>
  <si>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</si>
  <si>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</si>
  <si>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</si>
  <si>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</si>
  <si>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</si>
  <si>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</si>
  <si>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</si>
  <si>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</si>
  <si>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</si>
  <si>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</si>
  <si>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</si>
  <si>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</si>
  <si>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</si>
  <si>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</si>
  <si>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</si>
  <si>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</si>
  <si>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</si>
  <si>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</si>
  <si>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</si>
  <si>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</si>
  <si>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</si>
  <si>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</si>
  <si>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</si>
  <si>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</si>
  <si>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</si>
  <si>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</si>
  <si>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</si>
  <si>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</si>
  <si>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</si>
  <si>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</si>
  <si>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</si>
  <si>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</si>
  <si>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</si>
  <si>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</si>
  <si>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</si>
  <si>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</si>
  <si>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</si>
  <si>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</si>
  <si>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</si>
  <si>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</si>
  <si>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</si>
  <si>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</si>
  <si>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</si>
  <si>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</si>
  <si>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</si>
  <si>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</si>
  <si>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</si>
  <si>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</si>
  <si>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</si>
  <si>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</si>
  <si>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</si>
  <si>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</si>
  <si>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</si>
  <si>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</si>
  <si>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</si>
  <si>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</si>
  <si>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</si>
  <si>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</si>
  <si>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</si>
  <si>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</si>
  <si>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</si>
  <si>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</si>
  <si>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</si>
  <si>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</si>
  <si>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</si>
  <si>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</si>
  <si>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</si>
  <si>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</si>
  <si>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</si>
  <si>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</si>
  <si>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</si>
  <si>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</si>
  <si>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</si>
  <si>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</si>
  <si>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</si>
  <si>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</si>
  <si>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</si>
  <si>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</si>
  <si>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</si>
  <si>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</si>
  <si>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</si>
  <si>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</si>
  <si>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</si>
  <si>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</si>
  <si>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</si>
  <si>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</si>
  <si>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</si>
  <si>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</si>
  <si>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</si>
  <si>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</si>
  <si>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</si>
  <si>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</si>
  <si>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</si>
  <si>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</si>
  <si>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</si>
  <si>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</si>
  <si>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</si>
  <si>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</si>
  <si>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</si>
  <si>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</si>
  <si>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</si>
  <si>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</si>
  <si>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</si>
  <si>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</si>
  <si>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</si>
  <si>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</si>
  <si>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</si>
  <si>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</si>
  <si>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</si>
  <si>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</si>
  <si>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</si>
  <si>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</si>
  <si>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</si>
  <si>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</si>
  <si>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</si>
  <si>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</si>
  <si>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</si>
  <si>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</si>
  <si>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</si>
  <si>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</si>
  <si>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</si>
  <si>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</si>
  <si>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</si>
  <si>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</si>
  <si>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</si>
  <si>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</si>
  <si>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</si>
  <si>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</si>
  <si>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</si>
  <si>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</si>
  <si>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</si>
  <si>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</si>
  <si>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</si>
  <si>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</si>
  <si>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</si>
  <si>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</si>
  <si>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</si>
  <si>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</si>
  <si>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</si>
  <si>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</si>
  <si>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</si>
  <si>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</si>
  <si>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</si>
  <si>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</si>
  <si>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</si>
  <si>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</si>
  <si>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</si>
  <si>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</si>
  <si>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</si>
  <si>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</si>
  <si>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</si>
  <si>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</si>
  <si>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</si>
  <si>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</si>
  <si>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</si>
  <si>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</si>
  <si>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</si>
  <si>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</si>
  <si>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</si>
  <si>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</si>
  <si>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</si>
  <si>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</si>
  <si>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</si>
  <si>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</si>
  <si>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</si>
  <si>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</si>
  <si>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</si>
  <si>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</si>
  <si>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</si>
  <si>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</si>
  <si>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</si>
  <si>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</si>
  <si>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</si>
  <si>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</si>
  <si>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</si>
  <si>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</si>
  <si>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</si>
  <si>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</si>
  <si>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</si>
  <si>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</si>
  <si>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</si>
  <si>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</si>
  <si>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</si>
  <si>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</si>
  <si>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</si>
  <si>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</si>
  <si>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</si>
  <si>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</si>
  <si>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</si>
  <si>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</si>
  <si>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</si>
  <si>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</si>
  <si>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</si>
  <si>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</si>
  <si>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</si>
  <si>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</si>
  <si>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</si>
  <si>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</si>
  <si>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</si>
  <si>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</si>
  <si>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</si>
  <si>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</si>
  <si>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</si>
  <si>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</si>
  <si>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</si>
  <si>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</si>
  <si>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</si>
  <si>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</si>
  <si>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</si>
  <si>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</si>
  <si>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</si>
  <si>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</si>
  <si>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</si>
  <si>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</si>
  <si>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</si>
  <si>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</si>
  <si>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</si>
  <si>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</si>
  <si>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</si>
  <si>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</si>
  <si>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</si>
  <si>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</si>
  <si>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</si>
  <si>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</si>
  <si>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</si>
  <si>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</si>
  <si>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</si>
  <si>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</si>
  <si>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</si>
  <si>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</si>
  <si>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</si>
  <si>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</si>
  <si>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</si>
  <si>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</si>
  <si>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</si>
  <si>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</si>
  <si>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</si>
  <si>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</si>
  <si>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</si>
  <si>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</si>
  <si>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</si>
  <si>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</si>
  <si>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</si>
  <si>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</si>
  <si>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</si>
  <si>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</si>
  <si>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</si>
  <si>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</si>
  <si>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</si>
  <si>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</si>
  <si>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</si>
  <si>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</si>
  <si>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</si>
  <si>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</si>
  <si>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</si>
  <si>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</si>
  <si>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</si>
  <si>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</si>
  <si>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</si>
  <si>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</si>
  <si>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</si>
  <si>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</si>
  <si>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</si>
  <si>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</si>
  <si>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</si>
  <si>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</si>
  <si>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</si>
  <si>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</si>
  <si>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</si>
  <si>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</si>
  <si>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</si>
  <si>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</si>
  <si>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</si>
  <si>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</si>
  <si>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</si>
  <si>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</si>
  <si>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</si>
  <si>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</si>
  <si>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</si>
  <si>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</si>
  <si>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</si>
  <si>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</si>
  <si>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</si>
  <si>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</si>
  <si>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</si>
  <si>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</si>
  <si>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</si>
  <si>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</si>
  <si>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</si>
  <si>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</si>
  <si>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</si>
  <si>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</si>
  <si>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</si>
  <si>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</si>
  <si>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</si>
  <si>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</si>
  <si>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</si>
  <si>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</si>
  <si>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</si>
  <si>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</si>
  <si>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</si>
  <si>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</si>
  <si>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</si>
  <si>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</si>
  <si>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</si>
  <si>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</si>
  <si>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</si>
  <si>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</si>
  <si>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</si>
  <si>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</si>
  <si>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</si>
  <si>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</si>
  <si>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</si>
  <si>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</si>
  <si>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</si>
  <si>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</si>
  <si>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</si>
  <si>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</si>
  <si>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</si>
  <si>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</si>
  <si>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</si>
  <si>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</si>
  <si>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</si>
  <si>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</si>
  <si>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</si>
  <si>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</si>
  <si>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</si>
  <si>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</si>
  <si>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</si>
  <si>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</si>
  <si>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</si>
  <si>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</si>
  <si>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</si>
  <si>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</si>
  <si>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</si>
  <si>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</si>
  <si>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</si>
  <si>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</si>
  <si>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</si>
  <si>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</si>
  <si>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</si>
  <si>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</si>
  <si>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</si>
  <si>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</si>
  <si>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</si>
  <si>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</si>
  <si>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</si>
  <si>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</si>
  <si>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</si>
  <si>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</si>
  <si>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</si>
  <si>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</si>
  <si>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</si>
  <si>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</si>
  <si>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</si>
  <si>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</si>
  <si>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</si>
  <si>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</si>
  <si>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</si>
  <si>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</si>
  <si>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</si>
  <si>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</si>
  <si>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</si>
  <si>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</si>
  <si>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</si>
  <si>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</si>
  <si>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</si>
  <si>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</si>
  <si>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</si>
  <si>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</si>
  <si>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</si>
  <si>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</si>
  <si>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</si>
  <si>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</si>
  <si>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</si>
  <si>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</si>
  <si>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</si>
  <si>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</si>
  <si>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</si>
  <si>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</si>
  <si>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</si>
  <si>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</si>
  <si>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</si>
  <si>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</si>
  <si>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</si>
  <si>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</si>
  <si>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</si>
  <si>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</si>
  <si>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</si>
  <si>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</si>
  <si>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</si>
  <si>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</si>
  <si>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</si>
  <si>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</si>
  <si>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</si>
  <si>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</si>
  <si>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</si>
  <si>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</si>
  <si>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</si>
  <si>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</si>
  <si>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</si>
  <si>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</si>
  <si>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</si>
  <si>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</si>
  <si>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</si>
  <si>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</si>
  <si>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</si>
  <si>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</si>
  <si>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</si>
  <si>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</si>
  <si>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</si>
  <si>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</si>
  <si>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</si>
  <si>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</si>
  <si>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</si>
  <si>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</si>
  <si>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</si>
  <si>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</si>
  <si>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</si>
  <si>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</si>
  <si>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</si>
  <si>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</si>
  <si>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</si>
  <si>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</si>
  <si>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</si>
  <si>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</si>
  <si>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</si>
  <si>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</si>
  <si>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</si>
  <si>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</si>
  <si>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</si>
  <si>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</si>
  <si>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</si>
  <si>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</si>
  <si>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</si>
  <si>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</si>
  <si>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</si>
  <si>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</si>
  <si>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</si>
  <si>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</si>
  <si>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</si>
  <si>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</si>
  <si>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</si>
  <si>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</si>
  <si>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</si>
  <si>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</si>
  <si>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</si>
  <si>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</si>
  <si>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</si>
  <si>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</si>
  <si>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</si>
  <si>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</si>
  <si>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</si>
  <si>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</si>
  <si>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</si>
  <si>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</si>
  <si>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</si>
  <si>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</si>
  <si>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</si>
  <si>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</si>
  <si>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</si>
  <si>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</si>
  <si>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</si>
  <si>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</si>
  <si>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</si>
  <si>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</si>
  <si>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</si>
  <si>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</si>
  <si>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</si>
  <si>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</si>
  <si>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</si>
  <si>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</si>
  <si>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</si>
  <si>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</si>
  <si>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</si>
  <si>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</si>
  <si>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</si>
  <si>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</si>
  <si>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</si>
  <si>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</si>
  <si>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</si>
  <si>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</si>
  <si>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</si>
  <si>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</si>
  <si>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</si>
  <si>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</si>
  <si>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</si>
  <si>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</si>
  <si>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</si>
  <si>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</si>
  <si>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</si>
  <si>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</si>
  <si>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</si>
  <si>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</si>
  <si>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</si>
  <si>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</si>
  <si>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</si>
  <si>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</si>
  <si>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</si>
  <si>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</si>
  <si>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</si>
  <si>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</si>
  <si>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</si>
  <si>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</si>
  <si>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</si>
  <si>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</si>
  <si>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</si>
  <si>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</si>
  <si>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</si>
  <si>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</si>
  <si>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</si>
  <si>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</si>
  <si>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</si>
  <si>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</si>
  <si>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</si>
  <si>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</si>
  <si>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</si>
  <si>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</si>
  <si>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</si>
  <si>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</si>
  <si>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</si>
  <si>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</si>
  <si>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</si>
  <si>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</si>
  <si>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</si>
  <si>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</si>
  <si>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</si>
  <si>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</si>
  <si>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</si>
  <si>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</si>
  <si>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</si>
  <si>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</si>
  <si>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</si>
  <si>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</si>
  <si>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</si>
  <si>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</si>
  <si>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</si>
  <si>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</si>
  <si>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</si>
  <si>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</si>
  <si>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</si>
  <si>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</si>
  <si>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</si>
  <si>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</si>
  <si>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</si>
  <si>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</si>
  <si>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</si>
  <si>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</si>
  <si>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</si>
  <si>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</si>
  <si>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</si>
  <si>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</si>
  <si>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</si>
  <si>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</si>
  <si>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</si>
  <si>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</si>
  <si>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</si>
  <si>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</si>
  <si>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</si>
  <si>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</si>
  <si>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</si>
  <si>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</si>
  <si>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</si>
  <si>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</si>
  <si>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</si>
  <si>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</si>
  <si>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</si>
  <si>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</si>
  <si>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</si>
  <si>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</si>
  <si>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</si>
  <si>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</si>
  <si>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</si>
  <si>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</si>
  <si>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</si>
  <si>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</si>
  <si>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</si>
  <si>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</si>
  <si>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</si>
  <si>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</si>
  <si>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</si>
  <si>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</si>
  <si>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</si>
  <si>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</si>
  <si>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</si>
  <si>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</si>
  <si>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</si>
  <si>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</si>
  <si>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</si>
  <si>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</si>
  <si>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</si>
  <si>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</si>
  <si>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</si>
  <si>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</si>
  <si>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</si>
  <si>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</si>
  <si>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</si>
  <si>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</si>
  <si>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</si>
  <si>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</si>
  <si>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</si>
  <si>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</si>
  <si>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</si>
  <si>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</si>
  <si>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</si>
  <si>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</si>
  <si>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</si>
  <si>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</si>
  <si>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</si>
  <si>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</si>
  <si>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</si>
  <si>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</si>
  <si>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</si>
  <si>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</si>
  <si>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</si>
  <si>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</si>
  <si>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</si>
  <si>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</si>
  <si>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</si>
  <si>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</si>
  <si>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</si>
  <si>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</si>
  <si>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</si>
  <si>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</si>
  <si>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</si>
  <si>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</si>
  <si>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</si>
  <si>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</si>
  <si>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</si>
  <si>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</si>
  <si>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</si>
  <si>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</si>
  <si>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</si>
  <si>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</si>
  <si>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</si>
  <si>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</si>
  <si>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</si>
  <si>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</si>
  <si>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</si>
  <si>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</si>
  <si>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</si>
  <si>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</si>
  <si>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</si>
  <si>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</si>
  <si>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</si>
  <si>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</si>
  <si>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</si>
  <si>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</si>
  <si>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</si>
  <si>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</si>
  <si>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</si>
  <si>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</si>
  <si>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</si>
  <si>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</si>
  <si>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</si>
  <si>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</si>
  <si>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</si>
  <si>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</si>
  <si>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</si>
  <si>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</si>
  <si>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</si>
  <si>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</si>
  <si>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</si>
  <si>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</si>
  <si>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</si>
  <si>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</si>
  <si>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</si>
  <si>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</si>
  <si>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</si>
  <si>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</si>
  <si>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</si>
  <si>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</si>
  <si>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</si>
  <si>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</si>
  <si>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</si>
  <si>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</si>
  <si>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</si>
  <si>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</si>
  <si>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</si>
  <si>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</si>
  <si>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</si>
  <si>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</si>
  <si>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</si>
  <si>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</si>
  <si>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</si>
  <si>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</si>
  <si>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</si>
  <si>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</si>
  <si>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</si>
  <si>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</si>
  <si>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</si>
  <si>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</si>
  <si>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</si>
  <si>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</si>
  <si>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</si>
  <si>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</si>
  <si>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</si>
  <si>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</si>
  <si>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</si>
  <si>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</si>
  <si>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</si>
  <si>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</si>
  <si>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</si>
  <si>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</si>
  <si>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</si>
  <si>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</si>
  <si>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</si>
  <si>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</si>
  <si>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</si>
  <si>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</si>
  <si>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</si>
  <si>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</si>
  <si>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</si>
  <si>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</si>
  <si>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</si>
  <si>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</si>
  <si>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</si>
  <si>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</si>
  <si>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</si>
  <si>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</si>
  <si>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</si>
  <si>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</si>
  <si>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</si>
  <si>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</si>
  <si>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</si>
  <si>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</si>
  <si>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</si>
  <si>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</si>
  <si>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</si>
  <si>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</si>
  <si>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</si>
  <si>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</si>
  <si>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</si>
  <si>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</si>
  <si>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</si>
  <si>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</si>
  <si>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</si>
  <si>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</si>
  <si>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</si>
  <si>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</si>
  <si>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</si>
  <si>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</si>
  <si>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</si>
  <si>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</si>
  <si>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</si>
  <si>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</si>
  <si>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</si>
  <si>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</si>
  <si>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</si>
  <si>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</si>
  <si>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</si>
  <si>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</si>
  <si>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</si>
  <si>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</si>
  <si>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</si>
  <si>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</si>
  <si>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</si>
  <si>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</si>
  <si>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</si>
  <si>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</si>
  <si>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</si>
  <si>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</si>
  <si>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</si>
  <si>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</si>
  <si>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</si>
  <si>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</si>
  <si>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</si>
  <si>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</si>
  <si>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</si>
  <si>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</si>
  <si>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</si>
  <si>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</si>
  <si>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</si>
  <si>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</si>
  <si>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</si>
  <si>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</si>
  <si>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</si>
  <si>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</si>
  <si>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</si>
  <si>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</si>
  <si>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</si>
  <si>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</si>
  <si>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</si>
  <si>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</si>
  <si>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</si>
  <si>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</si>
  <si>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</si>
  <si>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</si>
  <si>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</si>
  <si>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</si>
  <si>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</si>
  <si>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</si>
  <si>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</si>
  <si>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</si>
  <si>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</si>
  <si>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</si>
  <si>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</si>
  <si>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</si>
  <si>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</si>
  <si>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</si>
  <si>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</si>
  <si>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</si>
  <si>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</si>
  <si>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</si>
  <si>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</si>
  <si>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</si>
  <si>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</si>
  <si>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</si>
  <si>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</si>
  <si>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</si>
  <si>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</si>
  <si>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</si>
  <si>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</si>
  <si>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</si>
  <si>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</si>
  <si>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</si>
  <si>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</si>
  <si>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</si>
  <si>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</si>
  <si>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</si>
  <si>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</si>
  <si>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</si>
  <si>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</si>
  <si>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</si>
  <si>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</si>
  <si>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</si>
  <si>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</si>
  <si>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</si>
  <si>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</si>
  <si>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</si>
  <si>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</si>
  <si>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</si>
  <si>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</si>
  <si>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</si>
  <si>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</si>
  <si>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</si>
  <si>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</si>
  <si>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</si>
  <si>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</si>
  <si>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</si>
  <si>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</si>
  <si>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</si>
  <si>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</si>
  <si>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</si>
  <si>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</si>
  <si>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</si>
  <si>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</si>
  <si>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</si>
  <si>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</si>
  <si>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</si>
  <si>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</si>
  <si>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</si>
  <si>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</si>
  <si>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</si>
  <si>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</si>
  <si>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</si>
  <si>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</si>
  <si>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</si>
  <si>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</si>
  <si>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</si>
  <si>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</si>
  <si>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</si>
  <si>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</si>
  <si>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</si>
  <si>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</si>
  <si>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</si>
  <si>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</si>
  <si>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</si>
  <si>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</si>
  <si>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</si>
  <si>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</si>
  <si>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</si>
  <si>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</si>
  <si>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</si>
  <si>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</si>
  <si>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</si>
  <si>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</si>
  <si>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</si>
  <si>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</si>
  <si>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</si>
  <si>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</si>
  <si>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</si>
  <si>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</si>
  <si>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</si>
  <si>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</si>
  <si>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</si>
  <si>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</si>
  <si>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</si>
  <si>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</si>
  <si>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</si>
  <si>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</si>
  <si>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</si>
  <si>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</si>
  <si>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</si>
  <si>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</si>
  <si>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</si>
  <si>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</si>
  <si>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</si>
  <si>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</si>
  <si>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</si>
  <si>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</si>
  <si>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</si>
  <si>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</si>
  <si>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</si>
  <si>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</si>
  <si>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</si>
  <si>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</si>
  <si>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</si>
  <si>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</si>
  <si>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</si>
  <si>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</si>
  <si>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</si>
  <si>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</si>
  <si>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</si>
  <si>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</si>
  <si>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</si>
  <si>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</si>
  <si>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</si>
  <si>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</si>
  <si>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</si>
  <si>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</si>
  <si>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</si>
  <si>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</si>
  <si>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</si>
  <si>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</si>
  <si>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</si>
  <si>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</si>
  <si>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</si>
  <si>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</si>
  <si>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</si>
  <si>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</si>
  <si>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</si>
  <si>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</si>
  <si>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</si>
  <si>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</si>
  <si>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</si>
  <si>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</si>
  <si>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</si>
  <si>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</si>
  <si>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</si>
  <si>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</si>
  <si>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</si>
  <si>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</si>
  <si>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</si>
  <si>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</si>
  <si>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</si>
  <si>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</si>
  <si>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</si>
  <si>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</si>
  <si>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</si>
  <si>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</si>
  <si>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</si>
  <si>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</si>
  <si>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</si>
  <si>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</si>
  <si>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</si>
  <si>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</si>
  <si>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</si>
  <si>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</si>
  <si>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</si>
  <si>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</si>
  <si>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</si>
  <si>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</si>
  <si>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</si>
  <si>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</si>
  <si>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</si>
  <si>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</si>
  <si>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</si>
  <si>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</si>
  <si>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</si>
  <si>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</si>
  <si>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</si>
  <si>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</si>
  <si>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</si>
  <si>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</si>
  <si>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</si>
  <si>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</si>
  <si>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</si>
  <si>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</si>
  <si>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</si>
  <si>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</si>
  <si>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</si>
  <si>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</si>
  <si>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</si>
  <si>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</si>
  <si>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</si>
  <si>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</si>
  <si>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</si>
  <si>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</si>
  <si>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</si>
  <si>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</si>
  <si>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</si>
  <si>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</si>
  <si>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</si>
  <si>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</si>
  <si>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</si>
  <si>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</si>
  <si>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</si>
  <si>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</si>
  <si>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</si>
  <si>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</si>
  <si>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</si>
  <si>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</si>
  <si>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</si>
  <si>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</si>
  <si>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</si>
  <si>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</si>
  <si>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</si>
  <si>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</si>
  <si>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</si>
  <si>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</si>
  <si>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</si>
  <si>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</si>
  <si>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</si>
  <si>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</si>
  <si>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</si>
  <si>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</si>
  <si>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</si>
  <si>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</si>
  <si>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</si>
  <si>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</si>
  <si>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</si>
  <si>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</si>
  <si>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</si>
  <si>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</si>
  <si>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</si>
  <si>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</si>
  <si>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</si>
  <si>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</si>
  <si>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</si>
  <si>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</si>
  <si>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</si>
  <si>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</si>
  <si>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</si>
  <si>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</si>
  <si>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</si>
  <si>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</si>
  <si>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</si>
  <si>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</si>
  <si>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</si>
  <si>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</si>
  <si>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</si>
  <si>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</si>
  <si>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</si>
  <si>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</si>
  <si>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</si>
  <si>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</si>
  <si>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</si>
  <si>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</si>
  <si>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</si>
  <si>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</si>
  <si>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</si>
  <si>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</si>
  <si>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</si>
  <si>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</si>
  <si>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</si>
  <si>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</si>
  <si>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</si>
  <si>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</si>
  <si>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</si>
  <si>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</si>
  <si>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</si>
  <si>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</si>
  <si>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</si>
  <si>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</si>
  <si>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</si>
  <si>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</si>
  <si>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</si>
  <si>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</si>
  <si>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</si>
  <si>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</si>
  <si>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</si>
  <si>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</si>
  <si>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</si>
  <si>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</si>
  <si>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</si>
  <si>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</si>
  <si>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</si>
  <si>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</si>
  <si>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</si>
  <si>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</si>
  <si>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</si>
  <si>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</si>
  <si>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</si>
  <si>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</si>
  <si>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</si>
  <si>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</si>
  <si>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</si>
  <si>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</si>
  <si>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</si>
  <si>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</si>
  <si>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</si>
  <si>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</si>
  <si>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</si>
  <si>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</si>
  <si>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</si>
  <si>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</si>
  <si>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</si>
  <si>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</si>
  <si>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</si>
  <si>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</si>
  <si>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</si>
  <si>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</si>
  <si>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</si>
  <si>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</si>
  <si>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</si>
  <si>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</si>
  <si>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</si>
  <si>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</si>
  <si>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</si>
  <si>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</si>
  <si>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</si>
  <si>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</si>
  <si>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</si>
  <si>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</si>
  <si>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</si>
  <si>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</si>
  <si>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</si>
  <si>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</si>
  <si>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</si>
  <si>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</si>
  <si>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</si>
  <si>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</si>
  <si>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</si>
  <si>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</si>
  <si>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</si>
  <si>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</si>
  <si>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</si>
  <si>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</si>
  <si>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</si>
  <si>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</si>
  <si>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</si>
  <si>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</si>
  <si>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</si>
  <si>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</si>
  <si>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</si>
  <si>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</si>
  <si>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</si>
  <si>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</si>
  <si>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</si>
  <si>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</si>
  <si>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</si>
  <si>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</si>
  <si>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</si>
  <si>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</si>
  <si>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</si>
  <si>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</si>
  <si>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</si>
  <si>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</si>
  <si>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</si>
  <si>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</si>
  <si>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</si>
  <si>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</si>
  <si>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</si>
  <si>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</si>
  <si>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</si>
  <si>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</si>
  <si>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</si>
  <si>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</si>
  <si>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</si>
  <si>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</si>
  <si>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</si>
  <si>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</si>
  <si>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</si>
  <si>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</si>
  <si>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</si>
  <si>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</si>
  <si>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</si>
  <si>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</si>
  <si>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</si>
  <si>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</si>
  <si>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</si>
  <si>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</si>
  <si>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</si>
  <si>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</si>
  <si>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</si>
  <si>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</si>
  <si>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</si>
  <si>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</si>
  <si>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</si>
  <si>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</si>
  <si>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</si>
  <si>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</si>
  <si>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</si>
  <si>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</si>
  <si>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</si>
  <si>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</si>
  <si>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</si>
  <si>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</si>
  <si>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</si>
  <si>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</si>
  <si>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</si>
  <si>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</si>
  <si>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</si>
  <si>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</si>
  <si>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</si>
  <si>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</si>
  <si>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</si>
  <si>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</si>
  <si>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</si>
  <si>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</si>
  <si>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</si>
  <si>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</si>
  <si>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</si>
  <si>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</si>
  <si>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</si>
  <si>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</si>
  <si>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</si>
  <si>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</si>
  <si>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</si>
  <si>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</si>
  <si>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</si>
  <si>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</si>
  <si>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</si>
  <si>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</si>
  <si>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</si>
  <si>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</si>
  <si>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</si>
  <si>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</si>
  <si>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</si>
  <si>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</si>
  <si>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</si>
  <si>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</si>
  <si>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</si>
  <si>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</si>
  <si>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</si>
  <si>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</si>
  <si>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</si>
  <si>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</si>
  <si>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</si>
  <si>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</si>
  <si>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</si>
  <si>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</si>
  <si>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</si>
  <si>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</si>
  <si>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</si>
  <si>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</si>
  <si>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</si>
  <si>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</si>
  <si>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</si>
  <si>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</si>
  <si>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</si>
  <si>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</si>
  <si>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</si>
  <si>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</si>
  <si>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</si>
  <si>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</si>
  <si>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</si>
  <si>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</si>
  <si>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</si>
  <si>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</si>
  <si>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</si>
  <si>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</si>
  <si>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</si>
  <si>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</si>
  <si>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</si>
  <si>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</si>
  <si>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</si>
  <si>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</si>
  <si>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</si>
  <si>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</si>
  <si>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</si>
  <si>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</si>
  <si>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</si>
  <si>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</si>
  <si>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</si>
  <si>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</si>
  <si>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</si>
  <si>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</si>
  <si>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</si>
  <si>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</si>
  <si>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</si>
  <si>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</si>
  <si>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</si>
  <si>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</si>
  <si>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</si>
  <si>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</si>
  <si>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</si>
  <si>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</si>
  <si>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</si>
  <si>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</si>
  <si>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</si>
  <si>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</si>
  <si>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</si>
  <si>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</si>
  <si>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</si>
  <si>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</si>
  <si>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</si>
  <si>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</si>
  <si>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</si>
  <si>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</si>
  <si>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</si>
  <si>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</si>
  <si>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</si>
  <si>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</si>
  <si>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</si>
  <si>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</si>
  <si>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</si>
  <si>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</si>
  <si>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</si>
  <si>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</si>
  <si>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</si>
  <si>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</si>
  <si>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</si>
  <si>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</si>
  <si>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</si>
  <si>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</si>
  <si>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</si>
  <si>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</si>
  <si>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</si>
  <si>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</si>
  <si>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</si>
  <si>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</si>
  <si>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</si>
  <si>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</si>
  <si>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</si>
  <si>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</si>
  <si>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</si>
  <si>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</si>
  <si>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</si>
  <si>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</si>
  <si>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</si>
  <si>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</si>
  <si>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</si>
  <si>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</si>
  <si>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</si>
  <si>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</si>
  <si>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</si>
  <si>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</si>
  <si>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</si>
  <si>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</si>
  <si>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</si>
  <si>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</si>
  <si>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</si>
  <si>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</si>
  <si>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</si>
  <si>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</si>
  <si>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</si>
  <si>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</si>
  <si>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</si>
  <si>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</si>
  <si>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</si>
  <si>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</si>
  <si>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</si>
  <si>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</si>
  <si>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</si>
  <si>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</si>
  <si>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</si>
  <si>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</si>
  <si>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</si>
  <si>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</si>
  <si>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</si>
  <si>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</si>
  <si>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</si>
  <si>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</si>
  <si>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</si>
  <si>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</si>
  <si>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</si>
  <si>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</si>
  <si>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</si>
  <si>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</si>
  <si>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</si>
  <si>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</si>
  <si>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</si>
  <si>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</si>
  <si>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</si>
  <si>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</si>
  <si>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</si>
  <si>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</si>
  <si>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</si>
  <si>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</si>
  <si>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</si>
  <si>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</si>
  <si>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</si>
  <si>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</si>
  <si>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</si>
  <si>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</si>
  <si>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</si>
  <si>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</si>
  <si>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</si>
  <si>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</si>
  <si>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</si>
  <si>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</si>
  <si>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</si>
  <si>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</si>
  <si>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</si>
  <si>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</si>
  <si>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</si>
  <si>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</si>
  <si>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</si>
  <si>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</si>
  <si>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</si>
  <si>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</si>
  <si>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</si>
  <si>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</si>
  <si>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</si>
  <si>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</si>
  <si>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</si>
  <si>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</si>
  <si>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</si>
  <si>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</si>
  <si>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</si>
  <si>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</si>
  <si>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</si>
  <si>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</si>
  <si>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</si>
  <si>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</si>
  <si>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</si>
  <si>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</si>
  <si>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</si>
  <si>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</si>
  <si>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</si>
  <si>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</si>
  <si>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</si>
  <si>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</si>
  <si>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</si>
  <si>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</si>
  <si>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</si>
  <si>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</si>
  <si>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</si>
  <si>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</si>
  <si>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</si>
  <si>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</si>
  <si>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</si>
  <si>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</si>
  <si>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</si>
  <si>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</si>
  <si>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</si>
  <si>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</si>
  <si>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</si>
  <si>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</si>
  <si>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</si>
  <si>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</si>
  <si>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</si>
  <si>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</si>
  <si>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</si>
  <si>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</si>
  <si>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</si>
  <si>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</si>
  <si>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</si>
  <si>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</si>
  <si>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</si>
  <si>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</si>
  <si>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</si>
  <si>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</si>
  <si>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</si>
  <si>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</si>
  <si>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</si>
  <si>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</si>
  <si>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</si>
  <si>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</si>
  <si>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</si>
  <si>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</si>
  <si>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</si>
  <si>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</si>
  <si>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</si>
  <si>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</si>
  <si>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</si>
  <si>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</si>
  <si>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</si>
  <si>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</si>
  <si>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</si>
  <si>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</si>
  <si>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</si>
  <si>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</si>
  <si>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</si>
  <si>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</si>
  <si>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</si>
  <si>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</si>
  <si>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</si>
  <si>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</si>
  <si>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</si>
  <si>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</si>
  <si>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</si>
  <si>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</si>
  <si>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</si>
  <si>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</si>
  <si>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</si>
  <si>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</si>
  <si>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</si>
  <si>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</si>
  <si>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</si>
  <si>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</si>
  <si>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</si>
  <si>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</si>
  <si>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</si>
  <si>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</si>
  <si>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</si>
  <si>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</si>
  <si>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</si>
  <si>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</si>
  <si>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</si>
  <si>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</si>
  <si>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</si>
  <si>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</si>
  <si>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</si>
  <si>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</si>
  <si>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</si>
  <si>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</si>
  <si>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</si>
  <si>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</si>
  <si>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</si>
  <si>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</si>
  <si>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</si>
  <si>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</si>
  <si>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</si>
  <si>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</si>
  <si>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</si>
  <si>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</si>
  <si>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</si>
  <si>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</si>
  <si>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</si>
  <si>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</si>
  <si>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</si>
  <si>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</si>
  <si>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</si>
  <si>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</si>
  <si>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</si>
  <si>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</si>
  <si>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</si>
  <si>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</si>
  <si>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</si>
  <si>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</si>
  <si>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</si>
  <si>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</si>
  <si>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</si>
  <si>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</si>
  <si>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</si>
  <si>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</si>
  <si>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</si>
  <si>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</si>
  <si>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</si>
  <si>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</si>
  <si>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</si>
  <si>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</si>
  <si>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</si>
  <si>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</si>
  <si>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</si>
  <si>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</si>
  <si>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</si>
  <si>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</si>
  <si>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</si>
  <si>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</si>
  <si>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</si>
  <si>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</si>
  <si>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</si>
  <si>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</si>
  <si>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</si>
  <si>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</si>
  <si>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</si>
  <si>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</si>
  <si>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</si>
  <si>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</si>
  <si>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</si>
  <si>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</si>
  <si>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</si>
  <si>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</si>
  <si>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</si>
  <si>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</si>
  <si>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</si>
  <si>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</si>
  <si>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</si>
  <si>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</si>
  <si>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</si>
  <si>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</si>
  <si>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</si>
  <si>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</si>
  <si>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</si>
  <si>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</si>
  <si>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</si>
  <si>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</si>
  <si>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</si>
  <si>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</si>
  <si>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</si>
  <si>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</si>
  <si>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</si>
  <si>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</si>
  <si>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</si>
  <si>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</si>
  <si>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</si>
  <si>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</si>
  <si>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</si>
  <si>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</si>
  <si>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</si>
  <si>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</si>
  <si>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</si>
  <si>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</si>
  <si>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</si>
  <si>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</si>
  <si>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</si>
  <si>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</si>
  <si>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</si>
  <si>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</si>
  <si>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</si>
  <si>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</si>
  <si>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</si>
  <si>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</si>
  <si>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</si>
  <si>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</si>
  <si>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</si>
  <si>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</si>
  <si>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</si>
  <si>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</si>
  <si>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</si>
  <si>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</si>
  <si>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</si>
  <si>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</si>
  <si>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</si>
  <si>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</si>
  <si>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</si>
  <si>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</si>
  <si>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</si>
  <si>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</si>
  <si>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</si>
  <si>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</si>
  <si>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</si>
  <si>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</si>
  <si>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</si>
  <si>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</si>
  <si>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</si>
  <si>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</si>
  <si>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</si>
  <si>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</si>
  <si>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</si>
  <si>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</si>
  <si>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</si>
  <si>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</si>
  <si>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</si>
  <si>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</si>
  <si>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</si>
  <si>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</si>
  <si>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</si>
  <si>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</si>
  <si>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</si>
  <si>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</si>
  <si>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</si>
  <si>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</si>
  <si>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</si>
  <si>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</si>
  <si>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</si>
  <si>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</si>
  <si>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</si>
  <si>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</si>
  <si>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</si>
  <si>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</si>
  <si>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</si>
  <si>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</si>
  <si>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</si>
  <si>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</si>
  <si>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</si>
  <si>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</si>
  <si>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</si>
  <si>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</si>
  <si>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</si>
  <si>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</si>
  <si>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</si>
  <si>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</si>
  <si>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</si>
  <si>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</si>
  <si>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</si>
  <si>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</si>
  <si>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</si>
  <si>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</si>
  <si>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</si>
  <si>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</si>
  <si>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</si>
  <si>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</si>
  <si>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</si>
  <si>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</si>
  <si>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</si>
  <si>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</si>
  <si>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</si>
  <si>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</si>
  <si>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</si>
  <si>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</si>
  <si>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</si>
  <si>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</si>
  <si>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</si>
  <si>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</si>
  <si>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</si>
  <si>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</si>
  <si>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</si>
  <si>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</si>
  <si>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</si>
  <si>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</si>
  <si>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</si>
  <si>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</si>
  <si>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</si>
  <si>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</si>
  <si>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</si>
  <si>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</si>
  <si>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</si>
  <si>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</si>
  <si>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</si>
  <si>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</si>
  <si>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</si>
  <si>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</si>
  <si>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</si>
  <si>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</si>
  <si>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</si>
  <si>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</si>
  <si>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</si>
  <si>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</si>
  <si>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</si>
  <si>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</si>
  <si>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</si>
  <si>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</si>
  <si>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</si>
  <si>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</si>
  <si>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</si>
  <si>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</si>
  <si>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</si>
  <si>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</si>
  <si>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</si>
  <si>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</si>
  <si>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</si>
  <si>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</si>
  <si>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</si>
  <si>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</si>
  <si>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</si>
  <si>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</si>
  <si>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</si>
  <si>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</si>
  <si>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</si>
  <si>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</si>
  <si>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</si>
  <si>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</si>
  <si>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</si>
  <si>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</si>
  <si>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</si>
  <si>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</si>
  <si>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</si>
  <si>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</si>
  <si>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</si>
  <si>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</si>
  <si>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</si>
  <si>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</si>
  <si>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</si>
  <si>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</si>
  <si>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</si>
  <si>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</si>
  <si>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</si>
  <si>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</si>
  <si>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</si>
  <si>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</si>
  <si>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</si>
  <si>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</si>
  <si>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</si>
  <si>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</si>
  <si>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</si>
  <si>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</si>
  <si>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</si>
  <si>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</si>
  <si>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</si>
  <si>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</si>
  <si>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</si>
  <si>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</si>
  <si>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</si>
  <si>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</si>
  <si>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</si>
  <si>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</si>
  <si>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</si>
  <si>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</si>
  <si>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</si>
  <si>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</si>
  <si>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</si>
  <si>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</si>
  <si>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</si>
  <si>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</si>
  <si>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</si>
  <si>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</si>
  <si>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</si>
  <si>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</si>
  <si>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</si>
  <si>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</si>
  <si>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</si>
  <si>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</si>
  <si>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</si>
  <si>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</si>
  <si>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</si>
  <si>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</si>
  <si>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</si>
  <si>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</si>
  <si>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</si>
  <si>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</si>
  <si>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</si>
  <si>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</si>
  <si>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</si>
  <si>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</si>
  <si>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</si>
  <si>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</si>
  <si>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</si>
  <si>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</si>
  <si>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</si>
  <si>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</si>
  <si>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</si>
  <si>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</si>
  <si>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</si>
  <si>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</si>
  <si>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</si>
  <si>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</si>
  <si>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</si>
  <si>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</si>
  <si>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</si>
  <si>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</si>
  <si>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</si>
  <si>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</si>
  <si>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</si>
  <si>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</si>
  <si>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</si>
  <si>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</si>
  <si>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</si>
  <si>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</si>
  <si>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</si>
  <si>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</si>
  <si>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</si>
  <si>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</si>
  <si>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</si>
  <si>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</si>
  <si>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</si>
  <si>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</si>
  <si>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</si>
  <si>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</si>
  <si>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</si>
  <si>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</si>
  <si>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</si>
  <si>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</si>
  <si>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</si>
  <si>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</si>
  <si>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</si>
  <si>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</si>
  <si>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</si>
  <si>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</si>
  <si>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</si>
  <si>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</si>
  <si>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</si>
  <si>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</si>
  <si>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</si>
  <si>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</si>
  <si>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</si>
  <si>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</si>
  <si>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</si>
  <si>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</si>
  <si>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</si>
  <si>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</si>
  <si>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</si>
  <si>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</si>
  <si>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</si>
  <si>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</si>
  <si>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</si>
  <si>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</si>
  <si>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</si>
  <si>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</si>
  <si>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</si>
  <si>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</si>
  <si>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</si>
  <si>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</si>
  <si>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</si>
  <si>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</si>
  <si>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</si>
  <si>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</si>
  <si>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</si>
  <si>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</si>
  <si>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</si>
  <si>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</si>
  <si>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</si>
  <si>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</si>
  <si>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</si>
  <si>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</si>
  <si>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</si>
  <si>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</si>
  <si>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</si>
  <si>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</si>
  <si>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</si>
  <si>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</si>
  <si>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</si>
  <si>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</si>
  <si>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</si>
  <si>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</si>
  <si>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</si>
  <si>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</si>
  <si>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</si>
  <si>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</si>
  <si>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</si>
  <si>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</si>
  <si>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</si>
  <si>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</si>
  <si>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</si>
  <si>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</si>
  <si>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</si>
  <si>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</si>
  <si>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</si>
  <si>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</si>
  <si>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</si>
  <si>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</si>
  <si>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</si>
  <si>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</si>
  <si>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</si>
  <si>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</si>
  <si>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</si>
  <si>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</si>
  <si>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</si>
  <si>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</si>
  <si>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</si>
  <si>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</si>
  <si>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</si>
  <si>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</si>
  <si>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</si>
  <si>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</si>
  <si>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</si>
  <si>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</si>
  <si>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</si>
  <si>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</si>
  <si>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</si>
  <si>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</si>
  <si>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</si>
  <si>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</si>
  <si>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</si>
  <si>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</si>
  <si>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</si>
  <si>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</si>
  <si>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</si>
  <si>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</si>
  <si>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</si>
  <si>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</si>
  <si>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</si>
  <si>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</si>
  <si>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</si>
  <si>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</si>
  <si>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</si>
  <si>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</si>
  <si>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</si>
  <si>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</si>
  <si>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</si>
  <si>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</si>
  <si>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</si>
  <si>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</si>
  <si>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</si>
  <si>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</si>
  <si>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</si>
  <si>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</si>
  <si>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</si>
  <si>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</si>
  <si>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</si>
  <si>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</si>
  <si>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</si>
  <si>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</si>
  <si>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</si>
  <si>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</si>
  <si>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</si>
  <si>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</si>
  <si>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</si>
  <si>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</si>
  <si>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</si>
  <si>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</si>
  <si>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</si>
  <si>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</si>
  <si>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</si>
  <si>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</si>
  <si>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</si>
  <si>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</si>
  <si>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</si>
  <si>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</si>
  <si>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</si>
  <si>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</si>
  <si>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</si>
  <si>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</si>
  <si>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</si>
  <si>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</si>
  <si>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</si>
  <si>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</si>
  <si>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</si>
  <si>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</si>
  <si>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</si>
  <si>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</si>
  <si>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</si>
  <si>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</si>
  <si>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</si>
  <si>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</si>
  <si>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</si>
  <si>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</si>
  <si>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</si>
  <si>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</si>
  <si>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</si>
  <si>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</si>
  <si>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</si>
  <si>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</si>
  <si>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</si>
  <si>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</si>
  <si>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</si>
  <si>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</si>
  <si>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</si>
  <si>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</si>
  <si>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</si>
  <si>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</si>
  <si>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</si>
  <si>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</si>
  <si>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</si>
  <si>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</si>
  <si>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</si>
  <si>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</si>
  <si>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</si>
  <si>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</si>
  <si>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</si>
  <si>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</si>
  <si>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</si>
  <si>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</si>
  <si>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</si>
  <si>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</si>
  <si>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</si>
  <si>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</si>
  <si>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</si>
  <si>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</si>
  <si>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</si>
  <si>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</si>
  <si>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</si>
  <si>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</si>
  <si>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</si>
  <si>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</si>
  <si>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</si>
  <si>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</si>
  <si>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</si>
  <si>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</si>
  <si>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</si>
  <si>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</si>
  <si>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</si>
  <si>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</si>
  <si>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</si>
  <si>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</si>
  <si>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</si>
  <si>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</si>
  <si>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</si>
  <si>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</si>
  <si>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</si>
  <si>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</si>
  <si>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</si>
  <si>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</si>
  <si>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</si>
  <si>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</si>
  <si>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</si>
  <si>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</si>
  <si>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</si>
  <si>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</si>
  <si>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</si>
  <si>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</si>
  <si>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</si>
  <si>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</si>
  <si>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</si>
  <si>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</si>
  <si>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</si>
  <si>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</si>
  <si>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</si>
  <si>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</si>
  <si>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</si>
  <si>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</si>
  <si>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</si>
  <si>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</si>
  <si>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</si>
  <si>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</si>
  <si>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</si>
  <si>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</si>
  <si>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</si>
  <si>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</si>
  <si>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</si>
  <si>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</si>
  <si>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</si>
  <si>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</si>
  <si>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</si>
  <si>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</si>
  <si>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</si>
  <si>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</si>
  <si>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</si>
  <si>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</si>
  <si>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</si>
  <si>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</si>
  <si>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</si>
  <si>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</si>
  <si>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</si>
  <si>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</si>
  <si>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</si>
  <si>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</si>
  <si>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</si>
  <si>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</si>
  <si>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</si>
  <si>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</si>
  <si>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</si>
  <si>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</si>
  <si>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</si>
  <si>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</si>
  <si>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</si>
  <si>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</si>
  <si>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</si>
  <si>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</si>
  <si>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</si>
  <si>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</si>
  <si>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</si>
  <si>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</si>
  <si>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</si>
  <si>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</si>
  <si>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</si>
  <si>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</si>
  <si>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</si>
  <si>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</si>
  <si>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</si>
  <si>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</si>
  <si>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</si>
  <si>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</si>
  <si>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</si>
  <si>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</si>
  <si>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</si>
  <si>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</si>
  <si>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</si>
  <si>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</si>
  <si>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</si>
  <si>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</si>
  <si>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</si>
  <si>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</si>
  <si>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</si>
  <si>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</si>
  <si>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</si>
  <si>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</si>
  <si>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</si>
  <si>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</si>
  <si>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</si>
  <si>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</si>
  <si>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</si>
  <si>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</si>
  <si>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</si>
  <si>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</si>
  <si>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</si>
  <si>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</si>
  <si>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</si>
  <si>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</si>
  <si>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</si>
  <si>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</si>
  <si>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</si>
  <si>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</si>
  <si>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</si>
  <si>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</si>
  <si>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</si>
  <si>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</si>
  <si>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</si>
  <si>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</si>
  <si>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</si>
  <si>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</si>
  <si>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</si>
  <si>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</si>
  <si>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</si>
  <si>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</si>
  <si>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</si>
  <si>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</si>
  <si>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</si>
  <si>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</si>
  <si>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</si>
  <si>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</si>
  <si>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</si>
  <si>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</si>
  <si>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</si>
  <si>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</si>
  <si>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</si>
  <si>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</si>
  <si>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</si>
  <si>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</si>
  <si>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</si>
  <si>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</si>
  <si>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</si>
  <si>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</si>
  <si>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</si>
  <si>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</si>
  <si>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</si>
  <si>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</si>
  <si>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</si>
  <si>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</si>
  <si>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</si>
  <si>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</si>
  <si>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</si>
  <si>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</si>
  <si>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</si>
  <si>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</si>
  <si>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</si>
  <si>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</si>
  <si>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</si>
  <si>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</si>
  <si>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</si>
  <si>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</si>
  <si>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</si>
  <si>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</si>
  <si>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</si>
  <si>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</si>
  <si>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</si>
  <si>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</si>
  <si>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</si>
  <si>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</si>
  <si>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</si>
  <si>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</si>
  <si>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</si>
  <si>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</si>
  <si>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</si>
  <si>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</si>
  <si>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</si>
  <si>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</si>
  <si>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</si>
  <si>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</si>
  <si>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</si>
  <si>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</si>
  <si>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</si>
  <si>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</si>
  <si>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</si>
  <si>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</si>
  <si>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</si>
  <si>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</si>
  <si>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</si>
  <si>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</si>
  <si>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</si>
  <si>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</si>
  <si>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</si>
  <si>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</si>
  <si>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</si>
  <si>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</si>
  <si>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</si>
  <si>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</si>
  <si>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</si>
  <si>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</si>
  <si>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</si>
  <si>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</si>
  <si>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</si>
  <si>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</si>
  <si>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</si>
  <si>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</si>
  <si>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</si>
  <si>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</si>
  <si>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</si>
  <si>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</si>
  <si>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</si>
  <si>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</si>
  <si>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</si>
  <si>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</si>
  <si>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</si>
  <si>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</si>
  <si>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</si>
  <si>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</si>
  <si>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</si>
  <si>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</si>
  <si>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</si>
  <si>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</si>
  <si>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</si>
  <si>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</si>
  <si>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</si>
  <si>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</si>
  <si>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</si>
  <si>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</si>
  <si>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</si>
  <si>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</si>
  <si>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</si>
  <si>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</si>
  <si>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</si>
  <si>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</si>
  <si>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</si>
  <si>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</si>
  <si>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</si>
  <si>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</si>
  <si>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</si>
  <si>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</si>
  <si>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</si>
  <si>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</si>
  <si>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</si>
  <si>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</si>
  <si>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</si>
  <si>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</si>
  <si>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</si>
  <si>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</si>
  <si>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</si>
  <si>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</si>
  <si>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</si>
  <si>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</si>
  <si>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</si>
  <si>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</si>
  <si>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</si>
  <si>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</si>
  <si>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</si>
  <si>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</si>
  <si>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</si>
  <si>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</si>
  <si>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</si>
  <si>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</si>
  <si>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</si>
  <si>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</si>
  <si>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</si>
  <si>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</si>
  <si>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</si>
  <si>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</si>
  <si>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</si>
  <si>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</si>
  <si>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</si>
  <si>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</si>
  <si>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</si>
  <si>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</si>
  <si>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</si>
  <si>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</si>
  <si>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</si>
  <si>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</si>
  <si>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</si>
  <si>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</si>
  <si>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</si>
  <si>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</si>
  <si>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</si>
  <si>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</si>
  <si>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</si>
  <si>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</si>
  <si>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</si>
  <si>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</si>
  <si>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</si>
  <si>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</si>
  <si>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</si>
  <si>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</si>
  <si>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</si>
  <si>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</si>
  <si>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</si>
  <si>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</si>
  <si>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</si>
  <si>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</si>
  <si>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</si>
  <si>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</si>
  <si>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</si>
  <si>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</si>
  <si>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</si>
  <si>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</si>
  <si>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</si>
  <si>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</si>
  <si>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</si>
  <si>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</si>
  <si>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</si>
  <si>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</si>
  <si>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</si>
  <si>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</si>
  <si>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</si>
  <si>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</si>
  <si>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</si>
  <si>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</si>
  <si>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</si>
  <si>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</si>
  <si>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</si>
  <si>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</si>
  <si>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</si>
  <si>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</si>
  <si>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</si>
  <si>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</si>
  <si>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</si>
  <si>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</si>
  <si>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</si>
  <si>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</si>
  <si>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</si>
  <si>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</si>
  <si>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</si>
  <si>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</si>
  <si>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</si>
  <si>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</si>
  <si>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</si>
  <si>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</si>
  <si>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</si>
  <si>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</si>
  <si>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</si>
  <si>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</si>
  <si>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</si>
  <si>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</si>
  <si>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</si>
  <si>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</si>
  <si>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</si>
  <si>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</si>
  <si>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</si>
  <si>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</si>
  <si>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</si>
  <si>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</si>
  <si>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</si>
  <si>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</si>
  <si>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</si>
  <si>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</si>
  <si>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</si>
  <si>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</si>
  <si>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</si>
  <si>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</si>
  <si>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</si>
  <si>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</si>
  <si>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</si>
  <si>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</si>
  <si>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</si>
  <si>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</si>
  <si>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</si>
  <si>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</si>
  <si>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</si>
  <si>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</si>
  <si>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</si>
  <si>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</si>
  <si>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</si>
  <si>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</si>
  <si>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</si>
  <si>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</si>
  <si>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</si>
  <si>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</si>
  <si>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</si>
  <si>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</si>
  <si>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</si>
  <si>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</si>
  <si>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</si>
  <si>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</si>
  <si>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</si>
  <si>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</si>
  <si>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</si>
  <si>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</si>
  <si>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</si>
  <si>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</si>
  <si>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</si>
  <si>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</si>
  <si>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</si>
  <si>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</si>
  <si>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</si>
  <si>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</si>
  <si>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</si>
  <si>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</si>
  <si>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</si>
  <si>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</si>
  <si>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</si>
  <si>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</si>
  <si>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</si>
  <si>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</si>
  <si>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</si>
  <si>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</si>
  <si>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</si>
  <si>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</si>
  <si>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</si>
  <si>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</si>
  <si>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</si>
  <si>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</si>
  <si>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</si>
  <si>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</si>
  <si>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</si>
  <si>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</si>
  <si>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</si>
  <si>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</si>
  <si>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</si>
  <si>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</si>
  <si>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</si>
  <si>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</si>
  <si>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</si>
  <si>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</si>
  <si>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</si>
  <si>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</si>
  <si>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</si>
  <si>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</si>
  <si>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</si>
  <si>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</si>
  <si>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</si>
  <si>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</si>
  <si>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</si>
  <si>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</si>
  <si>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</si>
  <si>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</si>
  <si>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</si>
  <si>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</si>
  <si>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</si>
  <si>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</si>
  <si>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</si>
  <si>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</si>
  <si>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</si>
  <si>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</si>
  <si>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</si>
  <si>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</si>
  <si>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</si>
  <si>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</si>
  <si>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</si>
  <si>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</si>
  <si>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</si>
  <si>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</si>
  <si>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</si>
  <si>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</si>
  <si>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</si>
  <si>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</si>
  <si>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</si>
  <si>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</si>
  <si>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</si>
  <si>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</si>
  <si>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</si>
  <si>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</si>
  <si>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</si>
  <si>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</si>
  <si>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</si>
  <si>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</si>
  <si>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</si>
  <si>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</si>
  <si>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</si>
  <si>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</si>
  <si>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</si>
  <si>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</si>
  <si>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</si>
  <si>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</si>
  <si>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</si>
  <si>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</si>
  <si>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</si>
  <si>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</si>
  <si>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</si>
  <si>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</si>
  <si>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</si>
  <si>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</si>
  <si>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</si>
  <si>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</si>
  <si>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</si>
  <si>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</si>
  <si>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</si>
  <si>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</si>
  <si>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</si>
  <si>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</si>
  <si>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</si>
  <si>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</si>
  <si>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</si>
  <si>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</si>
  <si>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</si>
  <si>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</si>
  <si>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</si>
  <si>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</si>
  <si>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</si>
  <si>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</si>
  <si>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</si>
  <si>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</si>
  <si>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</si>
  <si>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</si>
  <si>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</si>
  <si>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</si>
  <si>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</si>
  <si>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</si>
  <si>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</si>
  <si>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</si>
  <si>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</si>
  <si>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</si>
  <si>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</si>
  <si>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</si>
  <si>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</si>
  <si>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</si>
  <si>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</si>
  <si>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</si>
  <si>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</si>
  <si>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</si>
  <si>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</si>
  <si>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</si>
  <si>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</si>
  <si>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</si>
  <si>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</si>
  <si>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</si>
  <si>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</si>
  <si>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</si>
  <si>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</si>
  <si>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</si>
  <si>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</si>
  <si>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</si>
  <si>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</si>
  <si>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</si>
  <si>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</si>
  <si>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</si>
  <si>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</si>
  <si>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</si>
  <si>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</si>
  <si>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</si>
  <si>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</si>
  <si>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</si>
  <si>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</si>
  <si>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</si>
  <si>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</si>
  <si>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</si>
  <si>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</si>
  <si>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</si>
  <si>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</si>
  <si>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</si>
  <si>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</si>
  <si>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</si>
  <si>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</si>
  <si>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</si>
  <si>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</si>
  <si>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</si>
  <si>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</si>
  <si>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</si>
  <si>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</si>
  <si>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</si>
  <si>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</si>
  <si>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</si>
  <si>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</si>
  <si>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</si>
  <si>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</si>
  <si>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</si>
  <si>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</si>
  <si>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</si>
  <si>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</si>
  <si>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</si>
  <si>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</si>
  <si>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</si>
  <si>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</si>
  <si>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</si>
  <si>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</si>
  <si>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</si>
  <si>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</si>
  <si>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</si>
  <si>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</si>
  <si>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</si>
  <si>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</si>
  <si>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</si>
  <si>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</si>
  <si>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</si>
  <si>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</si>
  <si>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</si>
  <si>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</si>
  <si>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</si>
  <si>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</si>
  <si>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</si>
  <si>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</si>
  <si>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</si>
  <si>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</si>
  <si>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</si>
  <si>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</si>
  <si>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</si>
  <si>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</si>
  <si>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</si>
  <si>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</si>
  <si>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</si>
  <si>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</si>
  <si>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</si>
  <si>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</si>
  <si>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</si>
  <si>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</si>
  <si>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</si>
  <si>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</si>
  <si>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</si>
  <si>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</si>
  <si>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</si>
  <si>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</si>
  <si>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</si>
  <si>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</si>
  <si>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</si>
  <si>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</si>
  <si>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</si>
  <si>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</si>
  <si>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</si>
  <si>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</si>
  <si>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</si>
  <si>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</si>
  <si>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</si>
  <si>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</si>
  <si>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</si>
  <si>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</si>
  <si>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</si>
  <si>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</si>
  <si>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</si>
  <si>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</si>
  <si>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</si>
  <si>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</si>
  <si>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</si>
  <si>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</si>
  <si>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</si>
  <si>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</si>
  <si>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</si>
  <si>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</si>
  <si>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</si>
  <si>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</si>
  <si>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</si>
  <si>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</si>
  <si>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</si>
  <si>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</si>
  <si>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</si>
  <si>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</si>
  <si>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</si>
  <si>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</si>
  <si>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</si>
  <si>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</si>
  <si>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</si>
  <si>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</si>
  <si>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</si>
  <si>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</si>
  <si>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</si>
  <si>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</si>
  <si>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</si>
  <si>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</si>
  <si>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</si>
  <si>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</si>
  <si>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</si>
  <si>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</si>
  <si>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</si>
  <si>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</si>
  <si>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</si>
  <si>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</si>
  <si>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</si>
  <si>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</si>
  <si>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</si>
  <si>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</si>
  <si>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</si>
  <si>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</si>
  <si>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</si>
  <si>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</si>
  <si>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</si>
  <si>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</si>
  <si>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</si>
  <si>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</si>
  <si>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</si>
  <si>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</si>
  <si>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</si>
  <si>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</si>
  <si>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</si>
  <si>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</si>
  <si>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</si>
  <si>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</si>
  <si>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</si>
  <si>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</si>
  <si>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</si>
  <si>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</si>
  <si>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</si>
  <si>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</si>
  <si>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</si>
  <si>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</si>
  <si>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</si>
  <si>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</si>
  <si>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</si>
  <si>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</si>
  <si>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</si>
  <si>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</si>
  <si>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</si>
  <si>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</si>
  <si>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</si>
  <si>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</si>
  <si>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</si>
  <si>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</si>
  <si>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</si>
  <si>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</si>
  <si>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</si>
  <si>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</si>
  <si>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</si>
  <si>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</si>
  <si>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</si>
  <si>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</si>
  <si>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</si>
  <si>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</si>
  <si>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</si>
  <si>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</si>
  <si>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</si>
  <si>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</si>
  <si>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</si>
  <si>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</si>
  <si>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</si>
  <si>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</si>
  <si>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</si>
  <si>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</si>
  <si>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</si>
  <si>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</si>
  <si>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</si>
  <si>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</si>
  <si>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</si>
  <si>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</si>
  <si>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</si>
  <si>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</si>
  <si>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</si>
  <si>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</si>
  <si>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</si>
  <si>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</si>
  <si>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</si>
  <si>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</si>
  <si>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</si>
  <si>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</si>
  <si>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</si>
  <si>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</si>
  <si>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</si>
  <si>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</si>
  <si>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</si>
  <si>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</si>
  <si>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</si>
  <si>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</si>
  <si>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</si>
  <si>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</si>
  <si>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</si>
  <si>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</si>
  <si>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</si>
  <si>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</si>
  <si>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</si>
  <si>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</si>
  <si>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</si>
  <si>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</si>
  <si>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</si>
  <si>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</si>
  <si>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</si>
  <si>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</si>
  <si>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</si>
  <si>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</si>
  <si>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</si>
  <si>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</si>
  <si>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</si>
  <si>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</si>
  <si>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</si>
  <si>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</si>
  <si>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</si>
  <si>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</si>
  <si>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</si>
  <si>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</si>
  <si>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</si>
  <si>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</si>
  <si>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</si>
  <si>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</si>
  <si>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</si>
  <si>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</si>
  <si>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</si>
  <si>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</si>
  <si>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</si>
  <si>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</si>
  <si>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</si>
  <si>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</si>
  <si>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</si>
  <si>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</si>
  <si>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</si>
  <si>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</si>
  <si>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</si>
  <si>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</si>
  <si>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</si>
  <si>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</si>
  <si>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</si>
  <si>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</si>
  <si>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</si>
  <si>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</si>
  <si>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</si>
  <si>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</si>
  <si>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</si>
  <si>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</si>
  <si>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</si>
  <si>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</si>
  <si>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</si>
  <si>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</si>
  <si>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</si>
  <si>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</si>
  <si>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</si>
  <si>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</si>
  <si>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</si>
  <si>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</si>
  <si>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</si>
  <si>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</si>
  <si>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</si>
  <si>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</si>
  <si>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</si>
  <si>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</si>
  <si>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</si>
  <si>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</si>
  <si>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</si>
  <si>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</si>
  <si>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</si>
  <si>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</si>
  <si>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</si>
  <si>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</si>
  <si>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</si>
  <si>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</si>
  <si>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</si>
  <si>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</si>
  <si>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</si>
  <si>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</si>
  <si>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</si>
  <si>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</si>
  <si>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</si>
  <si>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</si>
  <si>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</si>
  <si>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</si>
  <si>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</si>
  <si>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</si>
  <si>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</si>
  <si>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</si>
  <si>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</si>
  <si>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</si>
  <si>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</si>
  <si>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</si>
  <si>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</si>
  <si>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</si>
  <si>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</si>
  <si>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</si>
  <si>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</si>
  <si>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</si>
  <si>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</si>
  <si>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</si>
  <si>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</si>
  <si>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</si>
  <si>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</si>
  <si>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</si>
  <si>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</si>
  <si>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</si>
  <si>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</si>
  <si>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</si>
  <si>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</si>
  <si>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</si>
  <si>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</si>
  <si>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</si>
  <si>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</si>
  <si>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</si>
  <si>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</si>
  <si>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</si>
  <si>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</si>
  <si>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</si>
  <si>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</si>
  <si>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</si>
  <si>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</si>
  <si>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</si>
  <si>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</si>
  <si>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</si>
  <si>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</si>
  <si>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</si>
  <si>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</si>
  <si>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</si>
  <si>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</si>
  <si>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</si>
  <si>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</si>
  <si>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</si>
  <si>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</si>
  <si>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</si>
  <si>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</si>
  <si>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</si>
  <si>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</si>
  <si>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</si>
  <si>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</si>
  <si>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</si>
  <si>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</si>
  <si>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</si>
  <si>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</si>
  <si>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</si>
  <si>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</si>
  <si>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</si>
  <si>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</si>
  <si>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</si>
  <si>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</si>
  <si>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</si>
  <si>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</si>
  <si>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</si>
  <si>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</si>
  <si>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</si>
  <si>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</si>
  <si>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</si>
  <si>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</si>
  <si>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</si>
  <si>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</si>
  <si>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</si>
  <si>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</si>
  <si>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</si>
  <si>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</si>
  <si>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</si>
  <si>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</si>
  <si>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</si>
  <si>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</si>
  <si>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</si>
  <si>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</si>
  <si>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</si>
  <si>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</si>
  <si>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</si>
  <si>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</si>
  <si>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</si>
  <si>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</si>
  <si>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</si>
  <si>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</si>
  <si>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</si>
  <si>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</si>
  <si>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</si>
  <si>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</si>
  <si>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</si>
  <si>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</si>
  <si>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</si>
  <si>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</si>
  <si>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</si>
  <si>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</si>
  <si>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</si>
  <si>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</si>
  <si>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</si>
  <si>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</si>
  <si>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</si>
  <si>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</si>
  <si>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</si>
  <si>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</si>
  <si>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</si>
  <si>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</si>
  <si>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</si>
  <si>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</si>
  <si>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</si>
  <si>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</si>
  <si>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</si>
  <si>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</si>
  <si>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</si>
  <si>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</si>
  <si>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</si>
  <si>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</si>
  <si>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</si>
  <si>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</si>
  <si>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</si>
  <si>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</si>
  <si>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</si>
  <si>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</si>
  <si>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</si>
  <si>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</si>
  <si>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</si>
  <si>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</si>
  <si>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</si>
  <si>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</si>
  <si>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</si>
  <si>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</si>
  <si>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</si>
  <si>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</si>
  <si>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</si>
  <si>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</si>
  <si>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</si>
  <si>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</si>
  <si>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</si>
  <si>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</si>
  <si>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</si>
  <si>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</si>
  <si>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</si>
  <si>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</si>
  <si>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</si>
  <si>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</si>
  <si>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</si>
  <si>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</si>
  <si>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</si>
  <si>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</si>
  <si>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</si>
  <si>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</si>
  <si>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</si>
  <si>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</si>
  <si>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</si>
  <si>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</si>
  <si>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</si>
  <si>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</si>
  <si>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</si>
  <si>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</si>
  <si>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</si>
  <si>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</si>
  <si>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</si>
  <si>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</si>
  <si>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</si>
  <si>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</si>
  <si>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</si>
  <si>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</si>
  <si>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</si>
  <si>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</si>
  <si>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</si>
  <si>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</si>
  <si>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</si>
  <si>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</si>
  <si>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</si>
  <si>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</si>
  <si>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</si>
  <si>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</si>
  <si>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</si>
  <si>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</si>
  <si>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</si>
  <si>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</si>
  <si>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</si>
  <si>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</si>
  <si>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</si>
  <si>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</si>
  <si>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</si>
  <si>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</si>
  <si>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</si>
  <si>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</si>
  <si>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</si>
  <si>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</si>
  <si>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</si>
  <si>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</si>
  <si>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</si>
  <si>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</si>
  <si>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</si>
  <si>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</si>
  <si>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</si>
  <si>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</si>
  <si>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</si>
  <si>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</si>
  <si>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</si>
  <si>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</si>
  <si>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</si>
  <si>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</si>
  <si>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</si>
  <si>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</si>
  <si>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</si>
  <si>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</si>
  <si>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</si>
  <si>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</si>
  <si>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</si>
  <si>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</si>
  <si>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</si>
  <si>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</si>
  <si>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</si>
  <si>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</si>
  <si>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</si>
  <si>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</si>
  <si>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</si>
  <si>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</si>
  <si>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</si>
  <si>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</si>
  <si>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</si>
  <si>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</si>
  <si>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</si>
  <si>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</si>
  <si>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</si>
  <si>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</si>
  <si>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</si>
  <si>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</si>
  <si>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</si>
  <si>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</si>
  <si>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</si>
  <si>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</si>
  <si>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</si>
  <si>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</si>
  <si>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</si>
  <si>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</si>
  <si>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</si>
  <si>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</si>
  <si>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</si>
  <si>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</si>
  <si>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</si>
  <si>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</si>
  <si>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</si>
  <si>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</si>
  <si>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</si>
  <si>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</si>
  <si>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</si>
  <si>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</si>
  <si>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</si>
  <si>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</si>
  <si>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</si>
  <si>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</si>
  <si>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</si>
  <si>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</si>
  <si>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</si>
  <si>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</si>
  <si>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</si>
  <si>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</si>
  <si>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</si>
  <si>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</si>
  <si>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</si>
  <si>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</si>
  <si>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</si>
  <si>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</si>
  <si>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</si>
  <si>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</si>
  <si>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</si>
  <si>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</si>
  <si>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</si>
  <si>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</si>
  <si>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</si>
  <si>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</si>
  <si>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</si>
  <si>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</si>
  <si>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</si>
  <si>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</si>
  <si>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</si>
  <si>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</si>
  <si>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</si>
  <si>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</si>
  <si>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</si>
  <si>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</si>
  <si>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</si>
  <si>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</si>
  <si>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</si>
  <si>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</si>
  <si>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</si>
  <si>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</si>
  <si>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</si>
  <si>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</si>
  <si>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</si>
  <si>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</si>
  <si>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</si>
  <si>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</si>
  <si>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</si>
  <si>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</si>
  <si>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</si>
  <si>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</si>
  <si>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</si>
  <si>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</si>
  <si>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</si>
  <si>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</si>
  <si>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</si>
  <si>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</si>
  <si>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</si>
  <si>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</si>
  <si>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</si>
  <si>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</si>
  <si>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</si>
  <si>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</si>
  <si>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</si>
  <si>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</si>
  <si>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</si>
  <si>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</si>
  <si>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</si>
  <si>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</si>
  <si>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</si>
  <si>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</si>
  <si>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</si>
  <si>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</si>
  <si>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</si>
  <si>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</si>
  <si>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</si>
  <si>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</si>
  <si>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</si>
  <si>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</si>
  <si>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</si>
  <si>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</si>
  <si>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</si>
  <si>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</si>
  <si>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</si>
  <si>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</si>
  <si>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</si>
  <si>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</si>
  <si>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</si>
  <si>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</si>
  <si>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</si>
  <si>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</si>
  <si>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</si>
  <si>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</si>
  <si>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</si>
  <si>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</si>
  <si>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</si>
  <si>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</si>
  <si>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</si>
  <si>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</si>
  <si>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</si>
  <si>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</si>
  <si>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</si>
  <si>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</si>
  <si>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</si>
  <si>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</si>
  <si>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</si>
  <si>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</si>
  <si>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</si>
  <si>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</si>
  <si>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</si>
  <si>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</si>
  <si>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</si>
  <si>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</si>
  <si>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</si>
  <si>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</si>
  <si>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</si>
  <si>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</si>
  <si>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</si>
  <si>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</si>
  <si>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</si>
  <si>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</si>
  <si>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</si>
  <si>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</si>
  <si>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</si>
  <si>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</si>
  <si>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</si>
  <si>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</si>
  <si>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</si>
  <si>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</si>
  <si>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</si>
  <si>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</si>
  <si>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</si>
  <si>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</si>
  <si>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</si>
  <si>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</si>
  <si>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</si>
  <si>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</si>
  <si>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</si>
  <si>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</si>
  <si>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</si>
  <si>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</si>
  <si>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</si>
  <si>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</si>
  <si>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</si>
  <si>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</si>
  <si>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</si>
  <si>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</si>
  <si>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</si>
  <si>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</si>
  <si>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</si>
  <si>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</si>
  <si>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</si>
  <si>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</si>
  <si>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</si>
  <si>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</si>
  <si>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</si>
  <si>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</si>
  <si>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</si>
  <si>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</si>
  <si>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</si>
  <si>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</si>
  <si>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</si>
  <si>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</si>
  <si>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</si>
  <si>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</si>
  <si>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</si>
  <si>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</si>
  <si>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</si>
  <si>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</si>
  <si>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</si>
  <si>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</si>
  <si>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</si>
  <si>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</si>
  <si>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</si>
  <si>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</si>
  <si>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</si>
  <si>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</si>
  <si>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</si>
  <si>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</si>
  <si>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</si>
  <si>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</si>
  <si>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</si>
  <si>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</si>
  <si>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</si>
  <si>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</si>
  <si>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</si>
  <si>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</si>
  <si>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</si>
  <si>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</si>
  <si>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</si>
  <si>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</si>
  <si>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</si>
  <si>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</si>
  <si>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</si>
  <si>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</si>
  <si>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</si>
  <si>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</si>
  <si>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</si>
  <si>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</si>
  <si>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</si>
  <si>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</si>
  <si>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</si>
  <si>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</si>
  <si>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</si>
  <si>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</si>
  <si>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</si>
  <si>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</si>
  <si>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</si>
  <si>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</si>
  <si>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</si>
  <si>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</si>
  <si>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</si>
  <si>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</si>
  <si>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</si>
  <si>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</si>
  <si>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</si>
  <si>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</si>
  <si>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</si>
  <si>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</si>
  <si>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</si>
  <si>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</si>
  <si>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</si>
  <si>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</si>
  <si>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</si>
  <si>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</si>
  <si>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</si>
  <si>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</si>
  <si>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</si>
  <si>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</si>
  <si>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</si>
  <si>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</si>
  <si>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</si>
  <si>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</si>
  <si>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</si>
  <si>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</si>
  <si>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</si>
  <si>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</si>
  <si>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</si>
  <si>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</si>
  <si>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</si>
  <si>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</si>
  <si>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</si>
  <si>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</si>
  <si>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</si>
  <si>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</si>
  <si>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</si>
  <si>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</si>
  <si>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</si>
  <si>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</si>
  <si>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</si>
  <si>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</si>
  <si>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</si>
  <si>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</si>
  <si>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</si>
  <si>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</si>
  <si>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</si>
  <si>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</si>
  <si>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</si>
  <si>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</si>
  <si>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</si>
  <si>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</si>
  <si>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</si>
  <si>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</si>
  <si>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</si>
  <si>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</si>
  <si>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</si>
  <si>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</si>
  <si>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</si>
  <si>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</si>
  <si>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</si>
  <si>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</si>
  <si>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</si>
  <si>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</si>
  <si>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</si>
  <si>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</si>
  <si>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</si>
  <si>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</si>
  <si>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</si>
  <si>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</si>
  <si>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</si>
  <si>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</si>
  <si>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</si>
  <si>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</si>
  <si>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</si>
  <si>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</si>
  <si>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</si>
  <si>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</si>
  <si>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</si>
  <si>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</si>
  <si>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</si>
  <si>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</si>
  <si>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</si>
  <si>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</si>
  <si>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</si>
  <si>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</si>
  <si>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</si>
  <si>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</si>
  <si>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</si>
  <si>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</si>
  <si>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</si>
  <si>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</si>
  <si>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</si>
  <si>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</si>
  <si>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</si>
  <si>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</si>
  <si>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</si>
  <si>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</si>
  <si>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</si>
  <si>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</si>
  <si>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</si>
  <si>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</si>
  <si>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</si>
  <si>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</si>
  <si>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</si>
  <si>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</si>
  <si>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</si>
  <si>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</si>
  <si>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</si>
  <si>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</si>
  <si>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</si>
  <si>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</si>
  <si>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</si>
  <si>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</si>
  <si>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</si>
  <si>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</si>
  <si>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</si>
  <si>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</si>
  <si>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</si>
  <si>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</si>
  <si>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</si>
  <si>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</si>
  <si>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</si>
  <si>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</si>
  <si>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</si>
  <si>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</si>
  <si>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</si>
  <si>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</si>
  <si>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</si>
  <si>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</si>
  <si>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</si>
  <si>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</si>
  <si>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</si>
  <si>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</si>
  <si>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</si>
  <si>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</si>
  <si>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</si>
  <si>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</si>
  <si>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</si>
  <si>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</si>
  <si>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</si>
  <si>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</si>
  <si>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</si>
  <si>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</si>
  <si>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</si>
  <si>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</si>
  <si>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</si>
  <si>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</si>
  <si>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</si>
  <si>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</si>
  <si>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</si>
  <si>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</si>
  <si>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</si>
  <si>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</si>
  <si>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</si>
  <si>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</si>
  <si>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</si>
  <si>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</si>
  <si>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</si>
  <si>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</si>
  <si>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</si>
  <si>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</si>
  <si>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</si>
  <si>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</si>
  <si>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</si>
  <si>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</si>
  <si>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</si>
  <si>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</si>
  <si>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</si>
  <si>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</si>
  <si>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</si>
  <si>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</si>
  <si>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</si>
  <si>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</si>
  <si>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</si>
  <si>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</si>
  <si>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</si>
  <si>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</si>
  <si>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</si>
  <si>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</si>
  <si>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</si>
  <si>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</si>
  <si>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</si>
  <si>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</si>
  <si>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</si>
  <si>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</si>
  <si>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</si>
  <si>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</si>
  <si>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</si>
  <si>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</si>
  <si>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</si>
  <si>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</si>
  <si>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</si>
  <si>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</si>
  <si>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</si>
  <si>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</si>
  <si>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</si>
  <si>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</si>
  <si>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</si>
  <si>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</si>
  <si>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</si>
  <si>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</si>
  <si>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</si>
  <si>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</si>
  <si>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</si>
  <si>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</si>
  <si>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</si>
  <si>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</si>
  <si>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</si>
  <si>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</si>
  <si>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</si>
  <si>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</si>
  <si>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</si>
  <si>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</si>
  <si>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</si>
  <si>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</si>
  <si>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</si>
  <si>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</si>
  <si>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</si>
  <si>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</si>
  <si>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</si>
  <si>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</si>
  <si>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</si>
  <si>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</si>
  <si>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</si>
  <si>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</si>
  <si>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</si>
  <si>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</si>
  <si>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</si>
  <si>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</si>
  <si>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</si>
  <si>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</si>
  <si>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</si>
  <si>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</si>
  <si>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</si>
  <si>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</si>
  <si>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</si>
  <si>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</si>
  <si>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</si>
  <si>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</si>
  <si>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</si>
  <si>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</si>
  <si>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</si>
  <si>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</si>
  <si>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</si>
  <si>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</si>
  <si>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</si>
  <si>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</si>
  <si>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</si>
  <si>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</si>
  <si>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</si>
  <si>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</si>
  <si>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</si>
  <si>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</si>
  <si>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</si>
  <si>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</si>
  <si>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</si>
  <si>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</si>
  <si>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</si>
  <si>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</si>
  <si>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</si>
  <si>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</si>
  <si>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</si>
  <si>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</si>
  <si>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</si>
  <si>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</si>
  <si>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</si>
  <si>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</si>
  <si>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</si>
  <si>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</si>
  <si>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</si>
  <si>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</si>
  <si>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</si>
  <si>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</si>
  <si>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</si>
  <si>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</si>
  <si>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</si>
  <si>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</si>
  <si>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</si>
  <si>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</si>
  <si>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</si>
  <si>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</si>
  <si>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</si>
  <si>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</si>
  <si>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</si>
  <si>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</si>
  <si>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</si>
  <si>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</si>
  <si>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</si>
  <si>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</si>
  <si>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</si>
  <si>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</si>
  <si>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</si>
  <si>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</si>
  <si>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</si>
  <si>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</si>
  <si>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</si>
  <si>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</si>
  <si>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</si>
  <si>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</si>
  <si>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</si>
  <si>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</si>
  <si>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</si>
  <si>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</si>
  <si>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</si>
  <si>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</si>
  <si>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</si>
  <si>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</si>
  <si>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</si>
  <si>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</si>
  <si>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</si>
  <si>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</si>
  <si>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</si>
  <si>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</si>
  <si>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</si>
  <si>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</si>
  <si>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</si>
  <si>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</si>
  <si>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</si>
  <si>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</si>
  <si>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</si>
  <si>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</si>
  <si>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</si>
  <si>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</si>
  <si>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</si>
  <si>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</si>
  <si>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</si>
  <si>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</si>
  <si>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</si>
  <si>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</si>
  <si>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</si>
  <si>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</si>
  <si>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</si>
  <si>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</si>
  <si>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</si>
  <si>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</si>
  <si>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</si>
  <si>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</si>
  <si>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</si>
  <si>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</si>
  <si>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</si>
  <si>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</si>
  <si>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</si>
  <si>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</si>
  <si>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</si>
  <si>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</si>
  <si>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</si>
  <si>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</si>
  <si>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</si>
  <si>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</si>
  <si>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</si>
  <si>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</si>
  <si>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</si>
  <si>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</si>
  <si>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</si>
  <si>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</si>
  <si>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</si>
  <si>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</si>
  <si>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</si>
  <si>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</si>
  <si>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</si>
  <si>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</si>
  <si>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</si>
  <si>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</si>
  <si>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</si>
  <si>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</si>
  <si>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</si>
  <si>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</si>
  <si>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</si>
  <si>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</si>
  <si>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</si>
  <si>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</si>
  <si>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</si>
  <si>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</si>
  <si>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</si>
  <si>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</si>
  <si>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</si>
  <si>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</si>
  <si>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</si>
  <si>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</si>
  <si>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</si>
  <si>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</si>
  <si>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</si>
  <si>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</si>
  <si>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</si>
  <si>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</si>
  <si>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</si>
  <si>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</si>
  <si>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</si>
  <si>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</si>
  <si>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</si>
  <si>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</si>
  <si>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</si>
  <si>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</si>
  <si>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</si>
  <si>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</si>
  <si>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</si>
  <si>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</si>
  <si>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</si>
  <si>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</si>
  <si>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</si>
  <si>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</si>
  <si>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</si>
  <si>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</si>
  <si>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</si>
  <si>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</si>
  <si>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</si>
  <si>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</si>
  <si>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</si>
  <si>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</si>
  <si>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</si>
  <si>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</si>
  <si>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</si>
  <si>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</si>
  <si>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</si>
  <si>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</si>
  <si>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</si>
  <si>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</si>
  <si>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</si>
  <si>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</si>
  <si>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</si>
  <si>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</si>
  <si>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</si>
  <si>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</si>
  <si>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</si>
  <si>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</si>
  <si>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</si>
  <si>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</si>
  <si>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</si>
  <si>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</si>
  <si>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</si>
  <si>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</si>
  <si>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</si>
  <si>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</si>
  <si>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</si>
  <si>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</si>
  <si>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</si>
  <si>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</si>
  <si>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</si>
  <si>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</si>
  <si>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</si>
  <si>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</si>
  <si>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</si>
  <si>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</si>
  <si>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</si>
  <si>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</si>
  <si>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</si>
  <si>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</si>
  <si>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</si>
  <si>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</si>
  <si>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</si>
  <si>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</si>
  <si>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</si>
  <si>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</si>
  <si>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</si>
  <si>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</si>
  <si>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</si>
  <si>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</si>
  <si>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</si>
  <si>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</si>
  <si>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</si>
  <si>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</si>
  <si>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</si>
  <si>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</si>
  <si>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</si>
  <si>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</si>
  <si>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</si>
  <si>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</si>
  <si>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</si>
  <si>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</si>
  <si>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</si>
  <si>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</si>
  <si>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</si>
  <si>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</si>
  <si>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</si>
  <si>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</si>
  <si>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</si>
  <si>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</si>
  <si>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</si>
  <si>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</si>
  <si>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</si>
  <si>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</si>
  <si>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</si>
  <si>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</si>
  <si>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</si>
  <si>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</si>
  <si>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</si>
  <si>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</si>
  <si>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</si>
  <si>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</si>
  <si>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</si>
  <si>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</si>
  <si>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</si>
  <si>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</si>
  <si>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</si>
  <si>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</si>
  <si>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</si>
  <si>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</si>
  <si>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</si>
  <si>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</si>
  <si>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</si>
  <si>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</si>
  <si>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</si>
  <si>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</si>
  <si>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</si>
  <si>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</si>
  <si>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</si>
  <si>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</si>
  <si>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</si>
  <si>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</si>
  <si>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</si>
  <si>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</si>
  <si>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</si>
  <si>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</si>
  <si>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</si>
  <si>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</si>
  <si>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</si>
  <si>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</si>
  <si>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</si>
  <si>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</si>
  <si>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</si>
  <si>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</si>
  <si>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</si>
  <si>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</si>
  <si>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</si>
  <si>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</si>
  <si>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</si>
  <si>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</si>
  <si>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</si>
  <si>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</si>
  <si>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</si>
  <si>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</si>
  <si>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</si>
  <si>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</si>
  <si>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</si>
  <si>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</si>
  <si>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</si>
  <si>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</si>
  <si>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</si>
  <si>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</si>
  <si>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</si>
  <si>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</si>
  <si>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</si>
  <si>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</si>
  <si>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</si>
  <si>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</si>
  <si>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</si>
  <si>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</si>
  <si>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</si>
  <si>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</si>
  <si>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</si>
  <si>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</si>
  <si>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</si>
  <si>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</si>
  <si>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</si>
  <si>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</si>
  <si>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</si>
  <si>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</si>
  <si>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</si>
  <si>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</si>
  <si>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</si>
  <si>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</si>
  <si>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</si>
  <si>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</si>
  <si>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</si>
  <si>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</si>
  <si>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</si>
  <si>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</si>
  <si>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</si>
  <si>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</si>
  <si>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</si>
  <si>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</si>
  <si>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</si>
  <si>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</si>
  <si>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</si>
  <si>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</si>
  <si>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</si>
  <si>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</si>
  <si>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</si>
  <si>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</si>
  <si>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</si>
  <si>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</si>
  <si>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</si>
  <si>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</si>
  <si>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</si>
  <si>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</si>
  <si>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</si>
  <si>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</si>
  <si>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</si>
  <si>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</si>
  <si>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</si>
  <si>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</si>
  <si>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</si>
  <si>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</si>
  <si>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</si>
  <si>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</si>
  <si>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</si>
  <si>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</si>
  <si>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</si>
  <si>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</si>
  <si>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</si>
  <si>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</si>
  <si>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</si>
  <si>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</si>
  <si>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</si>
  <si>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</si>
  <si>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</si>
  <si>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</si>
  <si>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</si>
  <si>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</si>
  <si>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</si>
  <si>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</si>
  <si>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</si>
  <si>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</si>
  <si>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</si>
  <si>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</si>
  <si>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</si>
  <si>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</si>
  <si>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</si>
  <si>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</si>
  <si>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</si>
  <si>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</si>
  <si>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</si>
  <si>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</si>
  <si>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</si>
  <si>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</si>
  <si>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</si>
  <si>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</si>
  <si>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</si>
  <si>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</si>
  <si>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</si>
  <si>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</si>
  <si>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</si>
  <si>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</si>
  <si>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</si>
  <si>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</si>
  <si>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</si>
  <si>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</si>
  <si>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</si>
  <si>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</si>
  <si>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</si>
  <si>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</si>
  <si>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</si>
  <si>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</si>
  <si>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</si>
  <si>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</si>
  <si>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</si>
  <si>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</si>
  <si>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</si>
  <si>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</si>
  <si>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</si>
  <si>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</si>
  <si>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</si>
  <si>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</si>
  <si>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</si>
  <si>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</si>
  <si>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</si>
  <si>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</si>
  <si>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</si>
  <si>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</si>
  <si>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</si>
  <si>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</si>
  <si>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</si>
  <si>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</si>
  <si>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</si>
  <si>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</si>
  <si>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</si>
  <si>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</si>
  <si>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</si>
  <si>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</si>
  <si>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</si>
  <si>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</si>
  <si>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</si>
  <si>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</si>
  <si>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</si>
  <si>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</si>
  <si>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</si>
  <si>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</si>
  <si>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</si>
  <si>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</si>
  <si>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</si>
  <si>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</si>
  <si>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</si>
  <si>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</si>
  <si>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</si>
  <si>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</si>
  <si>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</si>
  <si>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</si>
  <si>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</si>
  <si>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</si>
  <si>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</si>
  <si>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</si>
  <si>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</si>
  <si>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</si>
  <si>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</si>
  <si>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</si>
  <si>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</si>
  <si>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</si>
  <si>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</si>
  <si>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</si>
  <si>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</si>
  <si>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</si>
  <si>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</si>
  <si>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</si>
  <si>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</si>
  <si>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</si>
  <si>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</si>
  <si>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</si>
  <si>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</si>
  <si>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</si>
  <si>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</si>
  <si>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</si>
  <si>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</si>
  <si>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</si>
  <si>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</si>
  <si>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</si>
  <si>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</si>
  <si>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</si>
  <si>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</si>
  <si>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</si>
  <si>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</si>
  <si>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</si>
  <si>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</si>
  <si>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</si>
  <si>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</si>
  <si>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</si>
  <si>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</si>
  <si>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</si>
  <si>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</si>
  <si>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</si>
  <si>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</si>
  <si>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</si>
  <si>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</si>
  <si>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</si>
  <si>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</si>
  <si>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</si>
  <si>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</si>
  <si>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</si>
  <si>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</si>
  <si>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</si>
  <si>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</si>
  <si>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</si>
  <si>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</si>
  <si>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</si>
  <si>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</si>
  <si>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</si>
  <si>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</si>
  <si>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</si>
  <si>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</si>
  <si>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</si>
  <si>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</si>
  <si>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</si>
  <si>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</si>
  <si>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</si>
  <si>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</si>
  <si>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</si>
  <si>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</si>
  <si>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</si>
  <si>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</si>
  <si>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</si>
  <si>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</si>
  <si>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</si>
  <si>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</si>
  <si>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</si>
  <si>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</si>
  <si>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</si>
  <si>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</si>
  <si>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</si>
  <si>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</si>
  <si>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</si>
  <si>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</si>
  <si>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</si>
  <si>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</si>
  <si>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</si>
  <si>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</si>
  <si>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</si>
  <si>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</si>
  <si>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</si>
  <si>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</si>
  <si>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</si>
  <si>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</si>
  <si>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</si>
  <si>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</si>
  <si>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</si>
  <si>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</si>
  <si>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</si>
  <si>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</si>
  <si>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</si>
  <si>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</si>
  <si>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</si>
  <si>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</si>
  <si>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</si>
  <si>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</si>
  <si>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</si>
  <si>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</si>
  <si>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</si>
  <si>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</si>
  <si>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</si>
  <si>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</si>
  <si>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</si>
  <si>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</si>
  <si>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</si>
  <si>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</si>
  <si>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</si>
  <si>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</si>
  <si>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</si>
  <si>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</si>
  <si>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</si>
  <si>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</si>
  <si>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</si>
  <si>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</si>
  <si>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</si>
  <si>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</si>
  <si>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</si>
  <si>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</si>
  <si>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</si>
  <si>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</si>
  <si>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</si>
  <si>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</si>
  <si>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</si>
  <si>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</si>
  <si>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</si>
  <si>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</si>
  <si>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</si>
  <si>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</si>
  <si>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</si>
  <si>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</si>
  <si>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</si>
  <si>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</si>
  <si>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</si>
  <si>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</si>
  <si>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</si>
  <si>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</si>
  <si>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</si>
  <si>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</si>
  <si>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</si>
  <si>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</si>
  <si>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</si>
  <si>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</si>
  <si>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</si>
  <si>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</si>
  <si>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</si>
  <si>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</si>
  <si>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</si>
  <si>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</si>
  <si>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</si>
  <si>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</si>
  <si>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</si>
  <si>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</si>
  <si>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</si>
  <si>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</si>
  <si>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</si>
  <si>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</si>
  <si>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</si>
  <si>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</si>
  <si>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</si>
  <si>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</si>
  <si>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</si>
  <si>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</si>
  <si>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</si>
  <si>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</si>
  <si>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</si>
  <si>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</si>
  <si>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</si>
  <si>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</si>
  <si>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</si>
  <si>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</si>
  <si>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</si>
  <si>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</si>
  <si>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</si>
  <si>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</si>
  <si>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</si>
  <si>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</si>
  <si>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</si>
  <si>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</si>
  <si>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</si>
  <si>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</si>
  <si>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</si>
  <si>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</si>
  <si>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</si>
  <si>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</si>
  <si>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</si>
  <si>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</si>
  <si>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</si>
  <si>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</si>
  <si>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</si>
  <si>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</si>
  <si>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</si>
  <si>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</si>
  <si>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</si>
  <si>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</si>
  <si>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</si>
  <si>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</si>
  <si>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</si>
  <si>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</si>
  <si>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</si>
  <si>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</si>
  <si>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</si>
  <si>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</si>
  <si>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</si>
  <si>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</si>
  <si>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</si>
  <si>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</si>
  <si>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</si>
  <si>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</si>
  <si>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</si>
  <si>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</si>
  <si>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</si>
  <si>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</si>
  <si>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</si>
  <si>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</si>
  <si>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</si>
  <si>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</si>
  <si>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</si>
  <si>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</si>
  <si>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</si>
  <si>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</si>
  <si>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</si>
  <si>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</si>
  <si>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</si>
  <si>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</si>
  <si>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</si>
  <si>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</si>
  <si>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</si>
  <si>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</si>
  <si>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</si>
  <si>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</si>
  <si>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</si>
  <si>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</si>
  <si>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</si>
  <si>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</si>
  <si>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</si>
  <si>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</si>
  <si>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</si>
  <si>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</si>
  <si>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</si>
  <si>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</si>
  <si>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</si>
  <si>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</si>
  <si>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</si>
  <si>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</si>
  <si>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</si>
  <si>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</si>
  <si>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</si>
  <si>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</si>
  <si>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</si>
  <si>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</si>
  <si>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</si>
  <si>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</si>
  <si>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</si>
  <si>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</si>
  <si>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</si>
  <si>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</si>
  <si>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</si>
  <si>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</si>
  <si>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</si>
  <si>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</si>
  <si>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</si>
  <si>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</si>
  <si>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</si>
  <si>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</si>
  <si>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</si>
  <si>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</si>
  <si>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</si>
  <si>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</si>
  <si>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</si>
  <si>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</si>
  <si>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</si>
  <si>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</si>
  <si>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</si>
  <si>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</si>
  <si>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</si>
  <si>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</si>
  <si>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</si>
  <si>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</si>
  <si>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</si>
  <si>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</si>
  <si>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</si>
  <si>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</si>
  <si>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</si>
  <si>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</si>
  <si>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</si>
  <si>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</si>
  <si>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</si>
  <si>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</si>
  <si>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</si>
  <si>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</si>
  <si>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</si>
  <si>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</si>
  <si>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</si>
  <si>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</si>
  <si>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</si>
  <si>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</si>
  <si>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</si>
  <si>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</si>
  <si>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</si>
  <si>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</si>
  <si>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</si>
  <si>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</si>
  <si>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</si>
  <si>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</si>
  <si>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</si>
  <si>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</si>
  <si>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</si>
  <si>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</si>
  <si>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</si>
  <si>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</si>
  <si>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</si>
  <si>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</si>
  <si>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</si>
  <si>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</si>
  <si>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</si>
  <si>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</si>
  <si>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</si>
  <si>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</si>
  <si>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</si>
  <si>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</si>
  <si>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</si>
  <si>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</si>
  <si>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</si>
  <si>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</si>
  <si>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</si>
  <si>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</si>
  <si>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</si>
  <si>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</si>
  <si>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</si>
  <si>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</si>
  <si>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</si>
  <si>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</si>
  <si>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</si>
  <si>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</si>
  <si>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</si>
  <si>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</si>
  <si>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</si>
  <si>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</si>
  <si>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</si>
  <si>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</si>
  <si>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</si>
  <si>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</si>
  <si>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</si>
  <si>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</si>
  <si>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</si>
  <si>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</si>
  <si>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</si>
  <si>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</si>
  <si>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</si>
  <si>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</si>
  <si>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</si>
  <si>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</si>
  <si>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</si>
  <si>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</si>
  <si>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</si>
  <si>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</si>
  <si>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</si>
  <si>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</si>
  <si>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</si>
  <si>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</si>
  <si>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</si>
  <si>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</si>
  <si>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</si>
  <si>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</si>
  <si>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</si>
  <si>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</si>
  <si>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</si>
  <si>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</si>
  <si>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</si>
  <si>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</si>
  <si>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</si>
  <si>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</si>
  <si>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</si>
  <si>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</si>
  <si>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</si>
  <si>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</si>
  <si>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</si>
  <si>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</si>
  <si>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</si>
  <si>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</si>
  <si>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</si>
  <si>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</si>
  <si>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</si>
  <si>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</si>
  <si>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</si>
  <si>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</si>
  <si>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</si>
  <si>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</si>
  <si>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</si>
  <si>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</si>
  <si>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</si>
  <si>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</si>
  <si>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</si>
  <si>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</si>
  <si>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</si>
  <si>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</si>
  <si>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</si>
  <si>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</si>
  <si>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</si>
  <si>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</si>
  <si>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</si>
  <si>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</si>
  <si>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</si>
  <si>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</si>
  <si>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</si>
  <si>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</si>
  <si>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</si>
  <si>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</si>
  <si>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</si>
  <si>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</si>
  <si>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</si>
  <si>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</si>
  <si>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</si>
  <si>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</si>
  <si>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</si>
  <si>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</si>
  <si>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</si>
  <si>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</si>
  <si>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</si>
  <si>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</si>
  <si>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</si>
  <si>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</si>
  <si>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</si>
  <si>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</si>
  <si>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</si>
  <si>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</si>
  <si>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</si>
  <si>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</si>
  <si>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</si>
  <si>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</si>
  <si>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</si>
  <si>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</si>
  <si>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</si>
  <si>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</si>
  <si>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</si>
  <si>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</si>
  <si>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</si>
  <si>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</si>
  <si>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</si>
  <si>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</si>
  <si>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</si>
  <si>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</si>
  <si>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</si>
  <si>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</si>
  <si>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</si>
  <si>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</si>
  <si>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</si>
  <si>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</si>
  <si>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</si>
  <si>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</si>
  <si>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</si>
  <si>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</si>
  <si>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</si>
  <si>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</si>
  <si>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</si>
  <si>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</si>
  <si>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</si>
  <si>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</si>
  <si>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</si>
  <si>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</si>
  <si>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</si>
  <si>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</si>
  <si>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</si>
  <si>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</si>
  <si>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</si>
  <si>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</si>
  <si>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</si>
  <si>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</si>
  <si>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</si>
  <si>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</si>
  <si>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</si>
  <si>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</si>
  <si>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</si>
  <si>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</si>
  <si>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</si>
  <si>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</si>
  <si>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</si>
  <si>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</si>
  <si>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</si>
  <si>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</si>
  <si>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</si>
  <si>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</si>
  <si>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</si>
  <si>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</si>
  <si>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</si>
  <si>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</si>
  <si>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</si>
  <si>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</si>
  <si>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</si>
  <si>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</si>
  <si>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</si>
  <si>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</si>
  <si>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</si>
  <si>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</si>
  <si>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</si>
  <si>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</si>
  <si>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</si>
  <si>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</si>
  <si>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</si>
  <si>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</si>
  <si>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</si>
  <si>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</si>
  <si>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</si>
  <si>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</si>
  <si>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</si>
  <si>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</si>
  <si>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</si>
  <si>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</si>
  <si>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</si>
  <si>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</si>
  <si>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</si>
  <si>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</si>
  <si>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</si>
  <si>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</si>
  <si>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</si>
  <si>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</si>
  <si>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</si>
  <si>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</si>
  <si>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</si>
  <si>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</si>
  <si>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</si>
  <si>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</si>
  <si>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</si>
  <si>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</si>
  <si>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</si>
  <si>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</si>
  <si>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</si>
  <si>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</si>
  <si>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</si>
  <si>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</si>
  <si>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</si>
  <si>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</si>
  <si>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</si>
  <si>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</si>
  <si>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</si>
  <si>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</si>
  <si>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</si>
  <si>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</si>
  <si>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</si>
  <si>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</si>
  <si>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</si>
  <si>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</si>
  <si>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</si>
  <si>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</si>
  <si>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</si>
  <si>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</si>
  <si>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</si>
  <si>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</si>
  <si>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</si>
  <si>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</si>
  <si>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</si>
  <si>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</si>
  <si>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</si>
  <si>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</si>
  <si>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</si>
  <si>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</si>
  <si>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</si>
  <si>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</si>
  <si>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</si>
  <si>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</si>
  <si>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</si>
  <si>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</si>
  <si>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</si>
  <si>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</si>
  <si>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</si>
  <si>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</si>
  <si>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</si>
  <si>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</si>
  <si>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</si>
  <si>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</si>
  <si>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</si>
  <si>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</si>
  <si>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</si>
  <si>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</si>
  <si>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</si>
  <si>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</si>
  <si>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</si>
  <si>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</si>
  <si>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</si>
  <si>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</si>
  <si>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</si>
  <si>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</si>
  <si>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</si>
  <si>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</si>
  <si>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</si>
  <si>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</si>
  <si>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</si>
  <si>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</si>
  <si>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</si>
  <si>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</si>
  <si>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</si>
  <si>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</si>
  <si>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</si>
  <si>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</si>
  <si>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</si>
  <si>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</si>
  <si>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</si>
  <si>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</si>
  <si>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</si>
  <si>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</si>
  <si>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</si>
  <si>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</si>
  <si>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</si>
  <si>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</si>
  <si>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</si>
  <si>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</si>
  <si>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</si>
  <si>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</si>
  <si>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</si>
  <si>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</si>
  <si>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</si>
  <si>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</si>
  <si>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</si>
  <si>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</si>
  <si>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</si>
  <si>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</si>
  <si>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</si>
  <si>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</si>
  <si>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</si>
  <si>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</si>
  <si>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</si>
  <si>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</si>
  <si>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</si>
  <si>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</si>
  <si>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</si>
  <si>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</si>
  <si>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</si>
  <si>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</si>
  <si>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</si>
  <si>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</si>
  <si>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</si>
  <si>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</si>
  <si>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</si>
  <si>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</si>
  <si>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</si>
  <si>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</si>
  <si>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</si>
  <si>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</si>
  <si>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</si>
  <si>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</si>
  <si>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</si>
  <si>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</si>
  <si>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</si>
  <si>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</si>
  <si>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</si>
  <si>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</si>
  <si>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</si>
  <si>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</si>
  <si>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</si>
  <si>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</si>
  <si>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</si>
  <si>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</si>
  <si>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</si>
  <si>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</si>
  <si>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</si>
  <si>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</si>
  <si>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</si>
  <si>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</si>
  <si>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</si>
  <si>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</si>
  <si>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</si>
  <si>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</si>
  <si>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</si>
  <si>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</si>
  <si>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</si>
  <si>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</si>
  <si>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</si>
  <si>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</si>
  <si>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</si>
  <si>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</si>
  <si>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</si>
  <si>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</si>
  <si>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</si>
  <si>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</si>
  <si>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</si>
  <si>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</si>
  <si>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</si>
  <si>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</si>
  <si>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</si>
  <si>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</si>
  <si>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</si>
  <si>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</si>
  <si>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</si>
  <si>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</si>
  <si>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</si>
  <si>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</si>
  <si>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</si>
  <si>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</si>
  <si>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</si>
  <si>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</si>
  <si>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</si>
  <si>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</si>
  <si>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</si>
  <si>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</si>
  <si>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</si>
  <si>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</si>
  <si>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</si>
  <si>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</si>
  <si>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</si>
  <si>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</si>
  <si>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</si>
  <si>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</si>
  <si>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</si>
  <si>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</si>
  <si>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</si>
  <si>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</si>
  <si>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</si>
  <si>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</si>
  <si>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</si>
  <si>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</si>
  <si>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</si>
  <si>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</si>
  <si>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</si>
  <si>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</si>
  <si>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</si>
  <si>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</si>
  <si>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</si>
  <si>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</si>
  <si>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</si>
  <si>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</si>
  <si>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</si>
  <si>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</si>
  <si>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</si>
  <si>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</si>
  <si>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</si>
  <si>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</si>
  <si>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</si>
  <si>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</si>
  <si>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</si>
  <si>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</si>
  <si>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</si>
  <si>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</si>
  <si>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</si>
  <si>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</si>
  <si>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</si>
  <si>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</si>
  <si>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</si>
  <si>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</si>
  <si>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</si>
  <si>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</si>
  <si>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</si>
  <si>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</si>
  <si>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</si>
  <si>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</si>
  <si>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</si>
  <si>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</si>
  <si>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</si>
  <si>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</si>
  <si>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</si>
  <si>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</si>
  <si>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</si>
  <si>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</si>
  <si>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</si>
  <si>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</si>
  <si>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</si>
  <si>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</si>
  <si>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</si>
  <si>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</si>
  <si>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</si>
  <si>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</si>
  <si>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</si>
  <si>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</si>
  <si>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</si>
  <si>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</si>
  <si>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</si>
  <si>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</si>
  <si>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</si>
  <si>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</si>
  <si>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</si>
  <si>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</si>
  <si>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</si>
  <si>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</si>
  <si>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</si>
  <si>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</si>
  <si>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</si>
  <si>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</si>
  <si>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</si>
  <si>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</si>
  <si>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</si>
  <si>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</si>
  <si>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</si>
  <si>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</si>
  <si>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</si>
  <si>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</si>
  <si>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</si>
  <si>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</si>
  <si>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</si>
  <si>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</si>
  <si>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</si>
  <si>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</si>
  <si>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</si>
  <si>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</si>
  <si>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</si>
  <si>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</si>
  <si>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</si>
  <si>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</si>
  <si>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</si>
  <si>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</si>
  <si>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</si>
  <si>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</si>
  <si>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</si>
  <si>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</si>
  <si>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</si>
  <si>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</si>
  <si>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</si>
  <si>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</si>
  <si>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</si>
  <si>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</si>
  <si>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</si>
  <si>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</si>
  <si>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</si>
  <si>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</si>
  <si>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</si>
  <si>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</si>
  <si>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</si>
  <si>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</si>
  <si>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</si>
  <si>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</si>
  <si>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</si>
  <si>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</si>
  <si>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</si>
  <si>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</si>
  <si>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</si>
  <si>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</si>
  <si>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</si>
  <si>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</si>
  <si>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</si>
  <si>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</si>
  <si>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</si>
  <si>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</si>
  <si>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</si>
  <si>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</si>
  <si>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</si>
  <si>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</si>
  <si>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</si>
  <si>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</si>
  <si>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</si>
  <si>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</si>
  <si>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</si>
  <si>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</si>
  <si>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</si>
  <si>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</si>
  <si>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</si>
  <si>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</si>
  <si>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</si>
  <si>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</si>
  <si>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</si>
  <si>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</si>
  <si>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</si>
  <si>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</si>
  <si>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</si>
  <si>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</si>
  <si>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</si>
  <si>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</si>
  <si>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</si>
  <si>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</si>
  <si>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</si>
  <si>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</si>
  <si>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</si>
  <si>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</si>
  <si>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</si>
  <si>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</si>
  <si>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</si>
  <si>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</si>
  <si>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</si>
  <si>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</si>
  <si>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</si>
  <si>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</si>
  <si>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</si>
  <si>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</si>
  <si>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</si>
  <si>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</si>
  <si>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</si>
  <si>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</si>
  <si>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</si>
  <si>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</si>
  <si>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</si>
  <si>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</si>
  <si>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</si>
  <si>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</si>
  <si>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</si>
  <si>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</si>
  <si>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</si>
  <si>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</si>
  <si>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</si>
  <si>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</si>
  <si>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</si>
  <si>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</si>
  <si>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</si>
  <si>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</si>
  <si>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</si>
  <si>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</si>
  <si>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</si>
  <si>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</si>
  <si>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</si>
  <si>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</si>
  <si>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</si>
  <si>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</si>
  <si>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</si>
  <si>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</si>
  <si>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</si>
  <si>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</si>
  <si>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</si>
  <si>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</si>
  <si>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</si>
  <si>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</si>
  <si>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</si>
  <si>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</si>
  <si>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</si>
  <si>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</si>
  <si>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</si>
  <si>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</si>
  <si>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</si>
  <si>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</si>
  <si>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</si>
  <si>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</si>
  <si>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</si>
  <si>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</si>
  <si>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</si>
  <si>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</si>
  <si>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</si>
  <si>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</si>
  <si>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</si>
  <si>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</si>
  <si>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</si>
  <si>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</si>
  <si>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</si>
  <si>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</si>
  <si>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</si>
  <si>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</si>
  <si>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</si>
  <si>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</si>
  <si>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</si>
  <si>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</si>
  <si>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</si>
  <si>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</si>
  <si>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</si>
  <si>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</si>
  <si>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</si>
  <si>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</si>
  <si>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</si>
  <si>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</si>
  <si>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</si>
  <si>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</si>
  <si>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</si>
  <si>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</si>
  <si>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</si>
  <si>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</si>
  <si>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</si>
  <si>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</si>
  <si>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</si>
  <si>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</si>
  <si>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</si>
  <si>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</si>
  <si>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</si>
  <si>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</si>
  <si>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</si>
  <si>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</si>
  <si>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</si>
  <si>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</si>
  <si>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</si>
  <si>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</si>
  <si>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</si>
  <si>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</si>
  <si>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</si>
  <si>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</si>
  <si>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</si>
  <si>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</si>
  <si>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</si>
  <si>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</si>
  <si>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</si>
  <si>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</si>
  <si>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</si>
  <si>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</si>
  <si>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</si>
  <si>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</si>
  <si>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</si>
  <si>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</si>
  <si>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</si>
  <si>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</si>
  <si>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</si>
  <si>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</si>
  <si>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</si>
  <si>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</si>
  <si>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</si>
  <si>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</si>
  <si>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</si>
  <si>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</si>
  <si>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</si>
  <si>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</si>
  <si>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</si>
  <si>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</si>
  <si>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</si>
  <si>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</si>
  <si>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</si>
  <si>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</si>
  <si>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</si>
  <si>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</si>
  <si>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</si>
  <si>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</si>
  <si>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</si>
  <si>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</si>
  <si>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</si>
  <si>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</si>
  <si>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</si>
  <si>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</si>
  <si>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</si>
  <si>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</si>
  <si>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</si>
  <si>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</si>
  <si>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</si>
  <si>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</si>
  <si>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</si>
  <si>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</si>
  <si>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</si>
  <si>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</si>
  <si>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</si>
  <si>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</si>
  <si>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</si>
  <si>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</si>
  <si>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</si>
  <si>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</si>
  <si>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</si>
  <si>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</si>
  <si>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</si>
  <si>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</si>
  <si>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</si>
  <si>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</si>
  <si>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</si>
  <si>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</si>
  <si>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</si>
  <si>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</si>
  <si>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</si>
  <si>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</si>
  <si>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</si>
  <si>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</si>
  <si>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</si>
  <si>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</si>
  <si>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</si>
  <si>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</si>
  <si>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</si>
  <si>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</si>
  <si>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</si>
  <si>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</si>
  <si>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</si>
  <si>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</si>
  <si>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</si>
  <si>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</si>
  <si>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</si>
  <si>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</si>
  <si>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</si>
  <si>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</si>
  <si>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</si>
  <si>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</si>
  <si>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</si>
  <si>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</si>
  <si>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</si>
  <si>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</si>
  <si>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</si>
  <si>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</si>
  <si>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</si>
  <si>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</si>
  <si>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</si>
  <si>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</si>
  <si>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</si>
  <si>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</si>
  <si>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</si>
  <si>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</si>
  <si>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</si>
  <si>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</si>
  <si>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</si>
  <si>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</si>
  <si>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</si>
  <si>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</si>
  <si>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</si>
  <si>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</si>
  <si>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</si>
  <si>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</si>
  <si>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</si>
  <si>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</si>
  <si>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</si>
  <si>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</si>
  <si>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</si>
  <si>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</si>
  <si>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</si>
  <si>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</si>
  <si>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</si>
  <si>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</si>
  <si>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</si>
  <si>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</si>
  <si>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</si>
  <si>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</si>
  <si>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</si>
  <si>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</si>
  <si>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</si>
  <si>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</si>
  <si>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</si>
  <si>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</si>
  <si>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</si>
  <si>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</si>
  <si>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</si>
  <si>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</si>
  <si>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</si>
  <si>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</si>
  <si>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</si>
  <si>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</si>
  <si>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</si>
  <si>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</si>
  <si>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</si>
  <si>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</si>
  <si>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</si>
  <si>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</si>
  <si>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</si>
  <si>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</si>
  <si>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</si>
  <si>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</si>
  <si>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</si>
  <si>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</si>
  <si>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</si>
  <si>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</si>
  <si>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</si>
  <si>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</si>
  <si>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</si>
  <si>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</si>
  <si>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</si>
  <si>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</si>
  <si>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</si>
  <si>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</si>
  <si>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</si>
  <si>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</si>
  <si>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</si>
  <si>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</si>
  <si>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</si>
  <si>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</si>
  <si>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</si>
  <si>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</si>
  <si>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</si>
  <si>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</si>
  <si>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</si>
  <si>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</si>
  <si>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</si>
  <si>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</si>
  <si>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</si>
  <si>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</si>
  <si>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</si>
  <si>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</si>
  <si>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</si>
  <si>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</si>
  <si>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</si>
  <si>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</si>
  <si>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</si>
  <si>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</si>
  <si>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</si>
  <si>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</si>
  <si>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</si>
  <si>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</si>
  <si>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</si>
  <si>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</si>
  <si>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</si>
  <si>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</si>
  <si>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</si>
  <si>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</si>
  <si>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</si>
  <si>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</si>
  <si>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</si>
  <si>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</si>
  <si>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</si>
  <si>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</si>
  <si>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</si>
  <si>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</si>
  <si>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</si>
  <si>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</si>
  <si>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</si>
  <si>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</si>
  <si>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</si>
  <si>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</si>
  <si>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</si>
  <si>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</si>
  <si>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</si>
  <si>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</si>
  <si>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</si>
  <si>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</si>
  <si>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</si>
  <si>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</si>
  <si>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</si>
  <si>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</si>
  <si>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</si>
  <si>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</si>
  <si>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</si>
  <si>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</si>
  <si>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</si>
  <si>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</si>
  <si>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</si>
  <si>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</si>
  <si>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</si>
  <si>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</si>
  <si>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</si>
  <si>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</si>
  <si>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</si>
  <si>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</si>
  <si>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</si>
  <si>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</si>
  <si>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</si>
  <si>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</si>
  <si>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</si>
  <si>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</si>
  <si>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</si>
  <si>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</si>
  <si>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</si>
  <si>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</si>
  <si>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</si>
  <si>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</si>
  <si>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</si>
  <si>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</si>
  <si>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</si>
  <si>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</si>
  <si>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</si>
  <si>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</si>
  <si>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</si>
  <si>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</si>
  <si>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</si>
  <si>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</si>
  <si>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</si>
  <si>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</si>
  <si>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</si>
  <si>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</si>
  <si>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</si>
  <si>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</si>
  <si>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</si>
  <si>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</si>
  <si>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</si>
  <si>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</si>
  <si>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</si>
  <si>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</si>
  <si>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</si>
  <si>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</si>
  <si>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</si>
  <si>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</si>
  <si>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</si>
  <si>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</si>
  <si>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</si>
  <si>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</si>
  <si>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</si>
  <si>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</si>
  <si>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</si>
  <si>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</si>
  <si>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</si>
  <si>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</si>
  <si>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</si>
  <si>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</si>
  <si>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</si>
  <si>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</si>
  <si>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</si>
  <si>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</si>
  <si>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</si>
  <si>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</si>
  <si>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</si>
  <si>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</si>
  <si>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</si>
  <si>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</si>
  <si>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</si>
  <si>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</si>
  <si>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</si>
  <si>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</si>
  <si>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</si>
  <si>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</si>
  <si>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</si>
  <si>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</si>
  <si>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</si>
  <si>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</si>
  <si>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</si>
  <si>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</si>
  <si>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</si>
  <si>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</si>
  <si>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</si>
  <si>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</si>
  <si>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</si>
  <si>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</si>
  <si>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</si>
  <si>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</si>
  <si>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</si>
  <si>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</si>
  <si>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</si>
  <si>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</si>
  <si>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</si>
  <si>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</si>
  <si>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</si>
  <si>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</si>
  <si>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</si>
  <si>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</si>
  <si>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</si>
  <si>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</si>
  <si>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</si>
  <si>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</si>
  <si>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</si>
  <si>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</si>
  <si>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</si>
  <si>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</si>
  <si>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</si>
  <si>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</si>
  <si>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</si>
  <si>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</si>
  <si>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</si>
  <si>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</si>
  <si>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</si>
  <si>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</si>
  <si>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</si>
  <si>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</si>
  <si>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</si>
  <si>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</si>
  <si>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</si>
  <si>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</si>
  <si>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</si>
  <si>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</si>
  <si>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</si>
  <si>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</si>
  <si>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</si>
  <si>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</si>
  <si>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</si>
  <si>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</si>
  <si>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</si>
  <si>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</si>
  <si>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</si>
  <si>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</si>
  <si>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</si>
  <si>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</si>
  <si>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</si>
  <si>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</si>
  <si>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</si>
  <si>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</si>
  <si>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</si>
  <si>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</si>
  <si>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</si>
  <si>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</si>
  <si>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</si>
  <si>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</si>
  <si>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</si>
  <si>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</si>
  <si>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</si>
  <si>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</si>
  <si>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</si>
  <si>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</si>
  <si>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</si>
  <si>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</si>
  <si>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</si>
  <si>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</si>
  <si>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</si>
  <si>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</si>
  <si>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</si>
  <si>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</si>
  <si>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</si>
  <si>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</si>
  <si>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</si>
  <si>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</si>
  <si>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</si>
  <si>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</si>
  <si>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</si>
  <si>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</si>
  <si>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</si>
  <si>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</si>
  <si>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</si>
  <si>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</si>
  <si>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</si>
  <si>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</si>
  <si>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</si>
  <si>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</si>
  <si>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</si>
  <si>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</si>
  <si>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</si>
  <si>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</si>
  <si>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</si>
  <si>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</si>
  <si>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</si>
  <si>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</si>
  <si>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</si>
  <si>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</si>
  <si>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</si>
  <si>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</si>
  <si>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</si>
  <si>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</si>
  <si>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</si>
  <si>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</si>
  <si>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</si>
  <si>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</si>
  <si>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</si>
  <si>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</si>
  <si>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</si>
  <si>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</si>
  <si>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</si>
  <si>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</si>
  <si>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</si>
  <si>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</si>
  <si>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</si>
  <si>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</si>
  <si>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</si>
  <si>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</si>
  <si>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</si>
  <si>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</si>
  <si>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</si>
  <si>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</si>
  <si>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</si>
  <si>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</si>
  <si>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</si>
  <si>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</si>
  <si>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</si>
  <si>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</si>
  <si>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</si>
  <si>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</si>
  <si>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</si>
  <si>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</si>
  <si>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</si>
  <si>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</si>
  <si>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</si>
  <si>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</si>
  <si>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</si>
  <si>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</si>
  <si>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</si>
  <si>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</si>
  <si>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</si>
  <si>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</si>
  <si>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</si>
  <si>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</si>
  <si>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</si>
  <si>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</si>
  <si>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</si>
  <si>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</si>
  <si>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</si>
  <si>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</si>
  <si>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</si>
  <si>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</si>
  <si>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</si>
  <si>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</si>
  <si>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</si>
  <si>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</si>
  <si>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</si>
  <si>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</si>
  <si>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</si>
  <si>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</si>
  <si>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</si>
  <si>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</si>
  <si>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</si>
  <si>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</si>
  <si>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</si>
  <si>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</si>
  <si>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</si>
  <si>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</si>
  <si>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</si>
  <si>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</si>
  <si>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</si>
  <si>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</si>
  <si>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</si>
  <si>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</si>
  <si>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</si>
  <si>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</si>
  <si>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</si>
  <si>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</si>
  <si>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</si>
  <si>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</si>
  <si>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</si>
  <si>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</si>
  <si>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</si>
  <si>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</si>
  <si>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</si>
  <si>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</si>
  <si>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</si>
  <si>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</si>
  <si>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</si>
  <si>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</si>
  <si>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</si>
  <si>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</si>
  <si>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</si>
  <si>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</si>
  <si>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</si>
  <si>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</si>
  <si>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</si>
  <si>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</si>
  <si>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</si>
  <si>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</si>
  <si>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</si>
  <si>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</si>
  <si>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</si>
  <si>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</si>
  <si>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</si>
  <si>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</si>
  <si>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</si>
  <si>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</si>
  <si>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</si>
  <si>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</si>
  <si>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</si>
  <si>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</si>
  <si>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</si>
  <si>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</si>
  <si>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</si>
  <si>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</si>
  <si>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</si>
  <si>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</si>
  <si>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</si>
  <si>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</si>
  <si>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</si>
  <si>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</si>
  <si>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</si>
  <si>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</si>
  <si>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</si>
  <si>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</si>
  <si>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</si>
  <si>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</si>
  <si>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</si>
  <si>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</si>
  <si>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</si>
  <si>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</si>
  <si>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</si>
  <si>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</si>
  <si>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</si>
  <si>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</si>
  <si>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</si>
  <si>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</si>
  <si>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</si>
  <si>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</si>
  <si>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</si>
  <si>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</si>
  <si>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</si>
  <si>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</si>
  <si>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</si>
  <si>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</si>
  <si>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</si>
  <si>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</si>
  <si>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</si>
  <si>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</si>
  <si>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</si>
  <si>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</si>
  <si>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</si>
  <si>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</si>
  <si>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</si>
  <si>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</si>
  <si>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</si>
  <si>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</si>
  <si>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</si>
  <si>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</si>
  <si>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</si>
  <si>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</si>
  <si>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</si>
  <si>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</si>
  <si>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</si>
  <si>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</si>
  <si>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</si>
  <si>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</si>
  <si>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</si>
  <si>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</si>
  <si>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</si>
  <si>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</si>
  <si>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</si>
  <si>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</si>
  <si>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</si>
  <si>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</si>
  <si>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</si>
  <si>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</si>
  <si>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</si>
  <si>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</si>
  <si>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</si>
  <si>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</si>
  <si>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</si>
  <si>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</si>
  <si>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</si>
  <si>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</si>
  <si>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</si>
  <si>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</si>
  <si>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</si>
  <si>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</si>
  <si>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</si>
  <si>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</si>
  <si>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</si>
  <si>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</si>
  <si>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</si>
  <si>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</si>
  <si>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</si>
  <si>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</si>
  <si>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</si>
  <si>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</si>
  <si>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</si>
  <si>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</si>
  <si>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</si>
  <si>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</si>
  <si>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</si>
  <si>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</si>
  <si>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</si>
  <si>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</si>
  <si>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</si>
  <si>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</si>
  <si>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</si>
  <si>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</si>
  <si>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</si>
  <si>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</si>
  <si>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</si>
  <si>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</si>
  <si>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</si>
  <si>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</si>
  <si>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</si>
  <si>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</si>
  <si>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</si>
  <si>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</si>
  <si>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</si>
  <si>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</si>
  <si>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</si>
  <si>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</si>
  <si>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</si>
  <si>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</si>
  <si>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</si>
  <si>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</si>
  <si>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</si>
  <si>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</si>
  <si>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</si>
  <si>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</si>
  <si>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</si>
  <si>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</si>
  <si>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</si>
  <si>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</si>
  <si>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</si>
  <si>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</si>
  <si>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</si>
  <si>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</si>
  <si>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</si>
  <si>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</si>
  <si>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</si>
  <si>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</si>
  <si>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</si>
  <si>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</si>
  <si>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</si>
  <si>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</si>
  <si>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</si>
  <si>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</si>
  <si>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</si>
  <si>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</si>
  <si>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</si>
  <si>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</si>
  <si>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</si>
  <si>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</si>
  <si>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</si>
  <si>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</si>
  <si>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</si>
  <si>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</si>
  <si>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</si>
  <si>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</si>
  <si>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</si>
  <si>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</si>
  <si>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</si>
  <si>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</si>
  <si>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</si>
  <si>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</si>
  <si>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</si>
  <si>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</si>
  <si>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</si>
  <si>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</si>
  <si>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</si>
  <si>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</si>
  <si>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</si>
  <si>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</si>
  <si>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</si>
  <si>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</si>
  <si>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</si>
  <si>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</si>
  <si>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</si>
  <si>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</si>
  <si>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</si>
  <si>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</si>
  <si>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</si>
  <si>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</si>
  <si>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</si>
  <si>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</si>
  <si>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</si>
  <si>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</si>
  <si>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</si>
  <si>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</si>
  <si>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</si>
  <si>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</si>
  <si>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</si>
  <si>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</si>
  <si>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</si>
  <si>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</si>
  <si>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</si>
  <si>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</si>
  <si>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</si>
  <si>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</si>
  <si>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</si>
  <si>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</si>
  <si>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</si>
  <si>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</si>
  <si>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</si>
  <si>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</si>
  <si>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</si>
  <si>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</si>
  <si>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</si>
  <si>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</si>
  <si>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</si>
  <si>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</si>
  <si>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</si>
  <si>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</si>
  <si>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</si>
  <si>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</si>
  <si>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</si>
  <si>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</si>
  <si>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</si>
  <si>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</si>
  <si>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</si>
  <si>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</si>
  <si>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</si>
  <si>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</si>
  <si>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</si>
  <si>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</si>
  <si>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</si>
  <si>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</si>
  <si>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</si>
  <si>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</si>
  <si>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</si>
  <si>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</si>
  <si>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</si>
  <si>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</si>
  <si>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</si>
  <si>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</si>
  <si>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</si>
  <si>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</si>
  <si>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</si>
  <si>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</si>
  <si>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</si>
  <si>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</si>
  <si>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</si>
  <si>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</si>
  <si>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</si>
  <si>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</si>
  <si>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</si>
  <si>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</si>
  <si>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</si>
  <si>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</si>
  <si>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</si>
  <si>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</si>
  <si>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</si>
  <si>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</si>
  <si>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</si>
  <si>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</si>
  <si>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</si>
  <si>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</si>
  <si>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</si>
  <si>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</si>
  <si>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</si>
  <si>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</si>
  <si>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</si>
  <si>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</si>
  <si>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</si>
  <si>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</si>
  <si>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</si>
  <si>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</si>
  <si>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</si>
  <si>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</si>
  <si>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</si>
  <si>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</si>
  <si>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</si>
  <si>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</si>
  <si>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</si>
  <si>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</si>
  <si>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</si>
  <si>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</si>
  <si>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</si>
  <si>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</si>
  <si>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</si>
  <si>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</si>
  <si>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</si>
  <si>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</si>
  <si>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</si>
  <si>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</si>
  <si>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</si>
  <si>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</si>
  <si>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</si>
  <si>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</si>
  <si>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</si>
  <si>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</si>
  <si>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</si>
  <si>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</si>
  <si>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</si>
  <si>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</si>
  <si>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</si>
  <si>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</si>
  <si>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</si>
  <si>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</si>
  <si>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</si>
  <si>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</si>
  <si>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</si>
  <si>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</si>
  <si>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</si>
  <si>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</si>
  <si>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</si>
  <si>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</si>
  <si>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</si>
  <si>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</si>
  <si>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</si>
  <si>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</si>
  <si>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</si>
  <si>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</si>
  <si>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</si>
  <si>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</si>
  <si>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</si>
  <si>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</si>
  <si>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</si>
  <si>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</si>
  <si>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</si>
  <si>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</si>
  <si>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</si>
  <si>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</si>
  <si>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</si>
  <si>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</si>
  <si>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</si>
  <si>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</si>
  <si>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</si>
  <si>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</si>
  <si>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</si>
  <si>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</si>
  <si>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</si>
  <si>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</si>
  <si>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</si>
  <si>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</si>
  <si>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</si>
  <si>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</si>
  <si>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</si>
  <si>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</si>
  <si>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</si>
  <si>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</si>
  <si>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</si>
  <si>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</si>
  <si>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</si>
  <si>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</si>
  <si>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</si>
  <si>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</si>
  <si>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</si>
  <si>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</si>
  <si>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</si>
  <si>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</si>
  <si>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</si>
  <si>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</si>
  <si>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</si>
  <si>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</si>
  <si>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</si>
  <si>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</si>
  <si>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</si>
  <si>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</si>
  <si>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</si>
  <si>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</si>
  <si>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</si>
  <si>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</si>
  <si>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</si>
  <si>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</si>
  <si>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</si>
  <si>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</si>
  <si>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</si>
  <si>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</si>
  <si>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</si>
  <si>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</si>
  <si>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</si>
  <si>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</si>
  <si>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</si>
  <si>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</si>
  <si>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</si>
  <si>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</si>
  <si>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</si>
  <si>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</si>
  <si>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</si>
  <si>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</si>
  <si>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</si>
  <si>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</si>
  <si>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</si>
  <si>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</si>
  <si>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</si>
  <si>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</si>
  <si>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</si>
  <si>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</si>
  <si>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</si>
  <si>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</si>
  <si>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</si>
  <si>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</si>
  <si>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</si>
  <si>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</si>
  <si>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</si>
  <si>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</si>
  <si>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</si>
  <si>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</si>
  <si>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</si>
  <si>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</si>
  <si>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</si>
  <si>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</si>
  <si>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</si>
  <si>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</si>
  <si>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</si>
  <si>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</si>
  <si>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</si>
  <si>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</si>
  <si>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</si>
  <si>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</si>
  <si>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</si>
  <si>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</si>
  <si>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</si>
  <si>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</si>
  <si>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</si>
  <si>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</si>
  <si>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</si>
  <si>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</si>
  <si>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</si>
  <si>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</si>
  <si>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</si>
  <si>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</si>
  <si>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</si>
  <si>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</si>
  <si>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</si>
  <si>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</si>
  <si>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</si>
  <si>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</si>
  <si>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</si>
  <si>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</si>
  <si>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</si>
  <si>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</si>
  <si>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</si>
  <si>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</si>
  <si>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</si>
  <si>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</si>
  <si>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</si>
  <si>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</si>
  <si>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</si>
  <si>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</si>
  <si>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</si>
  <si>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</si>
  <si>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</si>
  <si>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</si>
  <si>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</si>
  <si>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</si>
  <si>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</si>
  <si>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</si>
  <si>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</si>
  <si>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</si>
  <si>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</si>
  <si>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</si>
  <si>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</si>
  <si>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</si>
  <si>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</si>
  <si>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</si>
  <si>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</si>
  <si>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</si>
  <si>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</si>
  <si>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</si>
  <si>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</si>
  <si>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</si>
  <si>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</si>
  <si>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</si>
  <si>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</si>
  <si>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</si>
  <si>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</si>
  <si>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</si>
  <si>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</si>
  <si>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</si>
  <si>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</si>
  <si>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</si>
  <si>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</si>
  <si>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</si>
  <si>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</si>
  <si>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</si>
  <si>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</si>
  <si>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</si>
  <si>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</si>
  <si>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</si>
  <si>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</si>
  <si>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</si>
  <si>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</si>
  <si>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</si>
  <si>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</si>
  <si>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</si>
  <si>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</si>
  <si>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</si>
  <si>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</si>
  <si>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</si>
  <si>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</si>
  <si>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</si>
  <si>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</si>
  <si>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</si>
  <si>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</si>
  <si>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</si>
  <si>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</si>
  <si>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</si>
  <si>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</si>
  <si>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</si>
  <si>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</si>
  <si>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</si>
  <si>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</si>
  <si>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</si>
  <si>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</si>
  <si>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</si>
  <si>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</si>
  <si>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</si>
  <si>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</si>
  <si>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</si>
  <si>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</si>
  <si>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</si>
  <si>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</si>
  <si>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</si>
  <si>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</si>
  <si>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</si>
  <si>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</si>
  <si>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</si>
  <si>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</si>
  <si>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</si>
  <si>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</si>
  <si>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</si>
  <si>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</si>
  <si>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</si>
  <si>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</si>
  <si>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</si>
  <si>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</si>
  <si>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</si>
  <si>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</si>
  <si>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</si>
  <si>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</si>
  <si>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</si>
  <si>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</si>
  <si>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</si>
  <si>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</si>
  <si>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</si>
  <si>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</si>
  <si>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</si>
  <si>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</si>
  <si>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</si>
  <si>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</si>
  <si>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</si>
  <si>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</si>
  <si>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</si>
  <si>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</si>
  <si>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</si>
  <si>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</si>
  <si>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</si>
  <si>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</si>
  <si>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</si>
  <si>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</si>
  <si>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</si>
  <si>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</si>
  <si>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</si>
  <si>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</si>
  <si>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</si>
  <si>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</si>
  <si>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</si>
  <si>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</si>
  <si>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</si>
  <si>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</si>
  <si>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</si>
  <si>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</si>
  <si>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</si>
  <si>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</si>
  <si>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</si>
  <si>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</si>
  <si>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</si>
  <si>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</si>
  <si>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</si>
  <si>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</si>
  <si>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</si>
  <si>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</si>
  <si>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</si>
  <si>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</si>
  <si>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</si>
  <si>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</si>
  <si>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</si>
  <si>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</si>
  <si>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</si>
  <si>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</si>
  <si>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</si>
  <si>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</si>
  <si>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</si>
  <si>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</si>
  <si>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</si>
  <si>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</si>
  <si>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</si>
  <si>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</si>
  <si>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</si>
  <si>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</si>
  <si>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</si>
  <si>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</si>
  <si>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</si>
  <si>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</si>
  <si>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</si>
  <si>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</si>
  <si>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</si>
  <si>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</si>
  <si>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</si>
  <si>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</si>
  <si>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</si>
  <si>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</si>
  <si>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</si>
  <si>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</si>
  <si>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</si>
  <si>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</si>
  <si>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</si>
  <si>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</si>
  <si>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</si>
  <si>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</si>
  <si>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</si>
  <si>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</si>
  <si>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</si>
  <si>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</si>
  <si>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</si>
  <si>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</si>
  <si>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</si>
  <si>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</si>
  <si>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</si>
  <si>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</si>
  <si>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</si>
  <si>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</si>
  <si>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</si>
  <si>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</si>
  <si>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</si>
  <si>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</si>
  <si>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</si>
  <si>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</si>
  <si>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</si>
  <si>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</si>
  <si>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</si>
  <si>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</si>
  <si>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</si>
  <si>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</si>
  <si>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</si>
  <si>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</si>
  <si>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</si>
  <si>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</si>
  <si>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</si>
  <si>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</si>
  <si>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</si>
  <si>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</si>
  <si>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</si>
  <si>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</si>
  <si>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</si>
  <si>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</si>
  <si>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</si>
  <si>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</si>
  <si>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</si>
  <si>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</si>
  <si>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</si>
  <si>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</si>
  <si>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</si>
  <si>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</si>
  <si>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</si>
  <si>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</si>
  <si>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</si>
  <si>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</si>
  <si>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</si>
  <si>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</si>
  <si>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</si>
  <si>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</si>
  <si>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</si>
  <si>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</si>
  <si>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</si>
  <si>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</si>
  <si>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</si>
  <si>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</si>
  <si>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</si>
  <si>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</si>
  <si>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</si>
  <si>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</si>
  <si>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</si>
  <si>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</si>
  <si>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</si>
  <si>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</si>
  <si>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</si>
  <si>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</si>
  <si>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</si>
  <si>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</si>
  <si>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</si>
  <si>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</si>
  <si>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</si>
  <si>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</si>
  <si>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</si>
  <si>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</si>
  <si>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</si>
  <si>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</si>
  <si>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</si>
  <si>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</si>
  <si>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</si>
  <si>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</si>
  <si>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</si>
  <si>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</si>
  <si>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</si>
  <si>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</si>
  <si>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</si>
  <si>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</si>
  <si>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</si>
  <si>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</si>
  <si>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</si>
  <si>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</si>
  <si>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</si>
  <si>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</si>
  <si>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</si>
  <si>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</si>
  <si>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</si>
  <si>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</si>
  <si>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</si>
  <si>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</si>
  <si>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</si>
  <si>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</si>
  <si>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</si>
  <si>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</si>
  <si>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</si>
  <si>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</si>
  <si>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</si>
  <si>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</si>
  <si>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</si>
  <si>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</si>
  <si>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</si>
  <si>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</si>
  <si>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</si>
  <si>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</si>
  <si>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</si>
  <si>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</si>
  <si>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</si>
  <si>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</si>
  <si>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</si>
  <si>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</si>
  <si>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</si>
  <si>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</si>
  <si>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</si>
  <si>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</si>
  <si>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</si>
  <si>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</si>
  <si>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</si>
  <si>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</si>
  <si>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</si>
  <si>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</si>
  <si>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</si>
  <si>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</si>
  <si>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</si>
  <si>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</si>
  <si>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</si>
  <si>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</si>
  <si>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</si>
  <si>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</si>
  <si>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</si>
  <si>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</si>
  <si>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</si>
  <si>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</si>
  <si>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</si>
  <si>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</si>
  <si>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</si>
  <si>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</si>
  <si>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</si>
  <si>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</si>
  <si>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</si>
  <si>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</si>
  <si>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</si>
  <si>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</si>
  <si>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</si>
  <si>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</si>
  <si>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</si>
  <si>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</si>
  <si>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</si>
  <si>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</si>
  <si>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</si>
  <si>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</si>
  <si>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</si>
  <si>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</si>
  <si>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</si>
  <si>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</si>
  <si>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</si>
  <si>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</si>
  <si>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</si>
  <si>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</si>
  <si>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</si>
  <si>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</si>
  <si>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</si>
  <si>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</si>
  <si>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</si>
  <si>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</si>
  <si>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</si>
  <si>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</si>
  <si>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</si>
  <si>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</si>
  <si>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</si>
  <si>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</si>
  <si>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</si>
  <si>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</si>
  <si>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</si>
  <si>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</si>
  <si>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</si>
  <si>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</si>
  <si>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</si>
  <si>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</si>
  <si>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</si>
  <si>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</si>
  <si>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</si>
  <si>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</si>
  <si>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</si>
  <si>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</si>
  <si>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</si>
  <si>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</si>
  <si>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</si>
  <si>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</si>
  <si>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</si>
  <si>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</si>
  <si>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</si>
  <si>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</si>
  <si>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</si>
  <si>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</si>
  <si>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</si>
  <si>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</si>
  <si>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</si>
  <si>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</si>
  <si>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</si>
  <si>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</si>
  <si>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</si>
  <si>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</si>
  <si>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</si>
  <si>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</si>
  <si>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</si>
  <si>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</si>
  <si>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</si>
  <si>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</si>
  <si>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</si>
  <si>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</si>
  <si>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</si>
  <si>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</si>
  <si>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</si>
  <si>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</si>
  <si>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</si>
  <si>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</si>
  <si>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</si>
  <si>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</si>
  <si>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</si>
  <si>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</si>
  <si>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</si>
  <si>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</si>
  <si>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</si>
  <si>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</si>
  <si>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</si>
  <si>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</si>
  <si>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</si>
  <si>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</si>
  <si>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</si>
  <si>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</si>
  <si>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</si>
  <si>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</si>
  <si>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</si>
  <si>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</si>
  <si>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</si>
  <si>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</si>
  <si>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</si>
  <si>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</si>
  <si>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</si>
  <si>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</si>
  <si>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</si>
  <si>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</si>
  <si>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</si>
  <si>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</si>
  <si>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</si>
  <si>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</si>
  <si>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</si>
  <si>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</si>
  <si>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</si>
  <si>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</si>
  <si>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</si>
  <si>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</si>
  <si>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</si>
  <si>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</si>
  <si>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</si>
  <si>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</si>
  <si>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</si>
  <si>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</si>
  <si>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</si>
  <si>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</si>
  <si>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</si>
  <si>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</si>
  <si>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</si>
  <si>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</si>
  <si>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</si>
  <si>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</si>
  <si>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</si>
  <si>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</si>
  <si>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</si>
  <si>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</si>
  <si>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</si>
  <si>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</si>
  <si>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</si>
  <si>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</si>
  <si>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</si>
  <si>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</si>
  <si>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</si>
  <si>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</si>
  <si>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</si>
  <si>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</si>
  <si>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</si>
  <si>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</si>
  <si>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</si>
  <si>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</si>
  <si>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</si>
  <si>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</si>
  <si>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</si>
  <si>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</si>
  <si>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</si>
  <si>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</si>
  <si>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</si>
  <si>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</si>
  <si>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</si>
  <si>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</si>
  <si>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</si>
  <si>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</si>
  <si>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</si>
  <si>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</si>
  <si>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</si>
  <si>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</si>
  <si>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</si>
  <si>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</si>
  <si>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</si>
  <si>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</si>
  <si>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</si>
  <si>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</si>
  <si>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</si>
  <si>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</si>
  <si>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</si>
  <si>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</si>
  <si>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</si>
  <si>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</si>
  <si>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</si>
  <si>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</si>
  <si>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</si>
  <si>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</si>
  <si>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</si>
  <si>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</si>
  <si>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</si>
  <si>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</si>
  <si>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</si>
  <si>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</si>
  <si>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</si>
  <si>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</si>
  <si>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</si>
  <si>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</si>
  <si>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</si>
  <si>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</si>
  <si>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</si>
  <si>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</si>
  <si>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</si>
  <si>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</si>
  <si>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</si>
  <si>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</si>
  <si>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</si>
  <si>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</si>
  <si>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</si>
  <si>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</si>
  <si>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</si>
  <si>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</si>
  <si>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</si>
  <si>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</si>
  <si>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</si>
  <si>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</si>
  <si>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</si>
  <si>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</si>
  <si>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</si>
  <si>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</si>
  <si>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</si>
  <si>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</si>
  <si>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</si>
  <si>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</si>
  <si>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</si>
  <si>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</si>
  <si>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</si>
  <si>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</si>
  <si>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</si>
  <si>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</si>
  <si>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</si>
  <si>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</si>
  <si>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</si>
  <si>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</si>
  <si>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</si>
  <si>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</si>
  <si>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</si>
  <si>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</si>
  <si>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</si>
  <si>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</si>
  <si>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</si>
  <si>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</si>
  <si>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</si>
  <si>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</si>
  <si>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</si>
  <si>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</si>
  <si>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</si>
  <si>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</si>
  <si>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</si>
  <si>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</si>
  <si>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</si>
  <si>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</si>
  <si>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</si>
  <si>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</si>
  <si>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</si>
  <si>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</si>
  <si>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</si>
  <si>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</si>
  <si>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</si>
  <si>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</si>
  <si>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</si>
  <si>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</si>
  <si>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</si>
  <si>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</si>
  <si>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</si>
  <si>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</si>
  <si>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</si>
  <si>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</si>
  <si>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</si>
  <si>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</si>
  <si>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</si>
  <si>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</si>
  <si>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</si>
  <si>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</si>
  <si>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</si>
  <si>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</si>
  <si>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</si>
  <si>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</si>
  <si>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</si>
  <si>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</si>
  <si>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</si>
  <si>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</si>
  <si>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</si>
  <si>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</si>
  <si>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</si>
  <si>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</si>
  <si>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</si>
  <si>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</si>
  <si>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</si>
  <si>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</si>
  <si>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</si>
  <si>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</si>
  <si>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</si>
  <si>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</si>
  <si>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</si>
  <si>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</si>
  <si>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</si>
  <si>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</si>
  <si>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</si>
  <si>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</si>
  <si>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</si>
  <si>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</si>
  <si>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</si>
  <si>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</si>
  <si>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</si>
  <si>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</si>
  <si>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</si>
  <si>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</si>
  <si>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</si>
  <si>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</si>
  <si>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</si>
  <si>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</si>
  <si>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</si>
  <si>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</si>
  <si>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</si>
  <si>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</si>
  <si>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</si>
  <si>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</si>
  <si>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</si>
  <si>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</si>
  <si>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</si>
  <si>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</si>
  <si>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</si>
  <si>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</si>
  <si>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</si>
  <si>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</si>
  <si>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</si>
  <si>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</si>
  <si>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</si>
  <si>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</si>
  <si>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</si>
  <si>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</si>
  <si>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</si>
  <si>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</si>
  <si>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</si>
  <si>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</si>
  <si>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</si>
  <si>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</si>
  <si>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</si>
  <si>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</si>
  <si>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</si>
  <si>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</si>
  <si>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</si>
  <si>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</si>
  <si>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</si>
  <si>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</si>
  <si>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</si>
  <si>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</si>
  <si>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</si>
  <si>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</si>
  <si>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</si>
  <si>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</si>
  <si>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</si>
  <si>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</si>
  <si>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</si>
  <si>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</si>
  <si>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</si>
  <si>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</si>
  <si>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</si>
  <si>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</si>
  <si>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</si>
  <si>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</si>
  <si>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</si>
  <si>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</si>
  <si>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</si>
  <si>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</si>
  <si>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</si>
  <si>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</si>
  <si>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</si>
  <si>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</si>
  <si>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</si>
  <si>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</si>
  <si>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</si>
  <si>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</si>
  <si>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</si>
  <si>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</si>
  <si>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</si>
  <si>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</si>
  <si>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</si>
  <si>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</si>
  <si>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</si>
  <si>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</si>
  <si>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</si>
  <si>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</si>
  <si>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</si>
  <si>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</si>
  <si>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</si>
  <si>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</si>
  <si>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</si>
  <si>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</si>
  <si>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</si>
  <si>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</si>
  <si>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</si>
  <si>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</si>
  <si>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</si>
  <si>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</si>
  <si>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</si>
  <si>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</si>
  <si>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</si>
  <si>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</si>
  <si>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</si>
  <si>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</si>
  <si>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</si>
  <si>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</si>
  <si>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</si>
  <si>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</si>
  <si>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</si>
  <si>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</si>
  <si>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</si>
  <si>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</si>
  <si>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</si>
  <si>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</si>
  <si>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</si>
  <si>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</si>
  <si>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</si>
  <si>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</si>
  <si>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</si>
  <si>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</si>
  <si>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</si>
  <si>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</si>
  <si>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</si>
  <si>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</si>
  <si>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</si>
  <si>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</si>
  <si>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</si>
  <si>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</si>
  <si>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</si>
  <si>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</si>
  <si>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</si>
  <si>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</si>
  <si>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</si>
  <si>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</si>
  <si>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</si>
  <si>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</si>
  <si>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</si>
  <si>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</si>
  <si>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</si>
  <si>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</si>
  <si>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</si>
  <si>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</si>
  <si>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</si>
  <si>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</si>
  <si>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</si>
  <si>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</si>
  <si>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</si>
  <si>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</si>
  <si>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</si>
  <si>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</si>
  <si>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</si>
  <si>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</si>
  <si>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</si>
  <si>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</si>
  <si>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</si>
  <si>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</si>
  <si>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</si>
  <si>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</si>
  <si>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</si>
  <si>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</si>
  <si>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</si>
  <si>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</si>
  <si>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</si>
  <si>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</si>
  <si>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</si>
  <si>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</si>
  <si>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</si>
  <si>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</si>
  <si>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</si>
  <si>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</si>
  <si>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</si>
  <si>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</si>
  <si>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</si>
  <si>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</si>
  <si>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</si>
  <si>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</si>
  <si>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</si>
  <si>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</si>
  <si>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</si>
  <si>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</si>
  <si>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</si>
  <si>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</si>
  <si>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</si>
  <si>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</si>
  <si>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</si>
  <si>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</si>
  <si>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</si>
  <si>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</si>
  <si>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</si>
  <si>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</si>
  <si>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</si>
  <si>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</si>
  <si>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</si>
  <si>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</si>
  <si>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</si>
  <si>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</si>
  <si>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</si>
  <si>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</si>
  <si>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</si>
  <si>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</si>
  <si>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</si>
  <si>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</si>
  <si>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</si>
  <si>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</si>
  <si>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</si>
  <si>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</si>
  <si>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</si>
  <si>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</si>
  <si>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</si>
  <si>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</si>
  <si>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</si>
  <si>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</si>
  <si>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</si>
  <si>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</si>
  <si>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</si>
  <si>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</si>
  <si>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</si>
  <si>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</si>
  <si>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</si>
  <si>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</si>
  <si>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</si>
  <si>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</si>
  <si>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</si>
  <si>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</si>
  <si>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</si>
  <si>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</si>
  <si>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</si>
  <si>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</si>
  <si>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</si>
  <si>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</si>
  <si>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</si>
  <si>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</si>
  <si>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</si>
  <si>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</si>
  <si>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</si>
  <si>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</si>
  <si>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</si>
  <si>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</si>
  <si>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</si>
  <si>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</si>
  <si>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</si>
  <si>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</si>
  <si>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</si>
  <si>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</si>
  <si>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</si>
  <si>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</si>
  <si>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</si>
  <si>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</si>
  <si>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</si>
  <si>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</si>
  <si>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</si>
  <si>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</si>
  <si>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</si>
  <si>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</si>
  <si>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</si>
  <si>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</si>
  <si>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</si>
  <si>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</si>
  <si>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</si>
  <si>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</si>
  <si>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</si>
  <si>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</si>
  <si>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</si>
  <si>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</si>
  <si>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</si>
  <si>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</si>
  <si>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</si>
  <si>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</si>
  <si>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</si>
  <si>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</si>
  <si>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</si>
  <si>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</si>
  <si>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</si>
  <si>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</si>
  <si>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</si>
  <si>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</si>
  <si>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</si>
  <si>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</si>
  <si>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</si>
  <si>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</si>
  <si>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</si>
  <si>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</si>
  <si>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</si>
  <si>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</si>
  <si>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</si>
  <si>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</si>
  <si>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</si>
  <si>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</si>
  <si>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</si>
  <si>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</si>
  <si>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</si>
  <si>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</si>
  <si>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</si>
  <si>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</si>
  <si>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</si>
  <si>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</si>
  <si>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</si>
  <si>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</si>
  <si>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</si>
  <si>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</si>
  <si>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</si>
  <si>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</si>
  <si>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</si>
  <si>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</si>
  <si>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</si>
  <si>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</si>
  <si>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</si>
  <si>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</si>
  <si>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</si>
  <si>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</si>
  <si>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</si>
  <si>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</si>
  <si>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</si>
  <si>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</si>
  <si>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</si>
  <si>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</si>
  <si>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</si>
  <si>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</si>
  <si>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</si>
  <si>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</si>
  <si>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</si>
  <si>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</si>
  <si>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</si>
  <si>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</si>
  <si>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</si>
  <si>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</si>
  <si>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</si>
  <si>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</si>
  <si>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</si>
  <si>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</si>
  <si>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</si>
  <si>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</si>
  <si>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</si>
  <si>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</si>
  <si>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</si>
  <si>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</si>
  <si>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</si>
  <si>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</si>
  <si>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</si>
  <si>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</si>
  <si>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</si>
  <si>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</si>
  <si>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</si>
  <si>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</si>
  <si>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</si>
  <si>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</si>
  <si>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</si>
  <si>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</si>
  <si>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</si>
  <si>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</si>
  <si>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</si>
  <si>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</si>
  <si>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</si>
  <si>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</si>
  <si>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</si>
  <si>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</si>
  <si>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</si>
  <si>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</si>
  <si>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</si>
  <si>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</si>
  <si>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</si>
  <si>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</si>
  <si>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</si>
  <si>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</si>
  <si>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</si>
  <si>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</si>
  <si>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</si>
  <si>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</si>
  <si>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</si>
  <si>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</si>
  <si>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</si>
  <si>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</si>
  <si>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</si>
  <si>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</si>
  <si>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</si>
  <si>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</si>
  <si>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</si>
  <si>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</si>
  <si>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</si>
  <si>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</si>
  <si>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</si>
  <si>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</si>
  <si>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</si>
  <si>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</si>
  <si>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</si>
  <si>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</si>
  <si>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</si>
  <si>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</si>
  <si>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</si>
  <si>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</si>
  <si>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</si>
  <si>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</si>
  <si>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</si>
  <si>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</si>
  <si>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</si>
  <si>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</si>
  <si>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</si>
  <si>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</si>
  <si>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</si>
  <si>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</si>
  <si>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</si>
  <si>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</si>
  <si>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</si>
  <si>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</si>
  <si>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</si>
  <si>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</si>
  <si>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</si>
  <si>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</si>
  <si>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</si>
  <si>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</si>
  <si>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</si>
  <si>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</si>
  <si>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</si>
  <si>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</si>
  <si>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</si>
  <si>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</si>
  <si>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</si>
  <si>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</si>
  <si>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</si>
  <si>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</si>
  <si>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</si>
  <si>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</si>
  <si>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</si>
  <si>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</si>
  <si>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</si>
  <si>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</si>
  <si>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</si>
  <si>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</si>
  <si>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</si>
  <si>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</si>
  <si>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</si>
  <si>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</si>
  <si>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</si>
  <si>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</si>
  <si>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</si>
  <si>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</si>
  <si>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</si>
  <si>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</si>
  <si>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</si>
  <si>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</si>
  <si>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</si>
  <si>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</si>
  <si>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</si>
  <si>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</si>
  <si>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</si>
  <si>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</si>
  <si>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</si>
  <si>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</si>
  <si>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</si>
  <si>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</si>
  <si>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</si>
  <si>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</si>
  <si>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</si>
  <si>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</si>
  <si>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</si>
  <si>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</si>
  <si>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</si>
  <si>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</si>
  <si>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</si>
  <si>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</si>
  <si>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</si>
  <si>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</si>
  <si>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</si>
  <si>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</si>
  <si>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</si>
  <si>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</si>
  <si>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</si>
  <si>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</si>
  <si>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</si>
  <si>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</si>
  <si>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</si>
  <si>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</si>
  <si>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</si>
  <si>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</si>
  <si>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</si>
  <si>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</si>
  <si>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</si>
  <si>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</si>
  <si>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</si>
  <si>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</si>
  <si>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</si>
  <si>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</si>
  <si>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</si>
  <si>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</si>
  <si>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</si>
  <si>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</si>
  <si>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</si>
  <si>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</si>
  <si>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</si>
  <si>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</si>
  <si>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</si>
  <si>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</si>
  <si>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</si>
  <si>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</si>
  <si>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</si>
  <si>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</si>
  <si>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</si>
  <si>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</si>
  <si>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</si>
  <si>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</si>
  <si>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</si>
  <si>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</si>
  <si>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</si>
  <si>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</si>
  <si>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</si>
  <si>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</si>
  <si>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</si>
  <si>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</si>
  <si>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</si>
  <si>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</si>
  <si>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</si>
  <si>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</si>
  <si>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</si>
  <si>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</si>
  <si>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</si>
  <si>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</si>
  <si>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</si>
  <si>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</si>
  <si>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</si>
  <si>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</si>
  <si>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</si>
  <si>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</si>
  <si>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</si>
  <si>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</si>
  <si>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</si>
  <si>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</si>
  <si>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</si>
  <si>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</si>
  <si>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</si>
  <si>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</si>
  <si>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</si>
  <si>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</si>
  <si>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</si>
  <si>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</si>
  <si>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</si>
  <si>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</si>
  <si>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</si>
  <si>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</si>
  <si>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</si>
  <si>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</si>
  <si>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</si>
  <si>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</si>
  <si>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</si>
  <si>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</si>
  <si>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</si>
  <si>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</si>
  <si>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</si>
  <si>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</si>
  <si>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</si>
  <si>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</si>
  <si>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</si>
  <si>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</si>
  <si>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</si>
  <si>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</si>
  <si>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</si>
  <si>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</si>
  <si>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</si>
  <si>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</si>
  <si>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</si>
  <si>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</si>
  <si>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</si>
  <si>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</si>
  <si>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</si>
  <si>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</si>
  <si>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</si>
  <si>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</si>
  <si>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</si>
  <si>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</si>
  <si>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</si>
  <si>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</si>
  <si>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</si>
  <si>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</si>
  <si>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</si>
  <si>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</si>
  <si>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</si>
  <si>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</si>
  <si>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</si>
  <si>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</si>
  <si>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</si>
  <si>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</si>
  <si>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</si>
  <si>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</si>
  <si>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</si>
  <si>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</si>
  <si>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</si>
  <si>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</si>
  <si>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</si>
  <si>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</si>
  <si>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</si>
  <si>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</si>
  <si>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</si>
  <si>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</si>
  <si>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</si>
  <si>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</si>
  <si>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</si>
  <si>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</si>
  <si>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</si>
  <si>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</si>
  <si>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</si>
  <si>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</si>
  <si>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</si>
  <si>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</si>
  <si>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</si>
  <si>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</si>
  <si>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</si>
  <si>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</si>
  <si>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</si>
  <si>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</si>
  <si>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</si>
  <si>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</si>
  <si>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</si>
  <si>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</si>
  <si>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</si>
  <si>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</si>
  <si>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</si>
  <si>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</si>
  <si>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</si>
  <si>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</si>
  <si>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</si>
  <si>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</si>
  <si>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</si>
  <si>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</si>
  <si>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</si>
  <si>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</si>
  <si>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</si>
  <si>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</si>
  <si>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</si>
  <si>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</si>
  <si>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</si>
  <si>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</si>
  <si>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</si>
  <si>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</si>
  <si>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</si>
  <si>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</si>
  <si>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</si>
  <si>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</si>
  <si>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</si>
  <si>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</si>
  <si>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</si>
  <si>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</si>
  <si>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</si>
  <si>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</si>
  <si>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</si>
  <si>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</si>
  <si>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</si>
  <si>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</si>
  <si>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</si>
  <si>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</si>
  <si>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</si>
  <si>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</si>
  <si>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</si>
  <si>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</si>
  <si>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</si>
  <si>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</si>
  <si>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</si>
  <si>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</si>
  <si>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</si>
  <si>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</si>
  <si>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</si>
  <si>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</si>
  <si>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</si>
  <si>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</si>
  <si>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</si>
  <si>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</si>
  <si>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</si>
  <si>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</si>
  <si>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</si>
  <si>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</si>
  <si>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</si>
  <si>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</si>
  <si>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</si>
  <si>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</si>
  <si>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</si>
  <si>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</si>
  <si>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</si>
  <si>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</si>
  <si>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</si>
  <si>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</si>
  <si>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</si>
  <si>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</si>
  <si>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</si>
  <si>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</si>
  <si>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</si>
  <si>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</si>
  <si>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</si>
  <si>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</si>
  <si>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</si>
  <si>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</si>
  <si>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</si>
  <si>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</si>
  <si>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</si>
  <si>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</si>
  <si>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</si>
  <si>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</si>
  <si>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</si>
  <si>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</si>
  <si>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</si>
  <si>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</si>
  <si>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</si>
  <si>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</si>
  <si>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</si>
  <si>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</si>
  <si>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</si>
  <si>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</si>
  <si>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</si>
  <si>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</si>
  <si>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</si>
  <si>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</si>
  <si>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</si>
  <si>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</si>
  <si>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</si>
  <si>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</si>
  <si>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</si>
  <si>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</si>
  <si>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</si>
  <si>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</si>
  <si>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</si>
  <si>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</si>
  <si>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</si>
  <si>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</si>
  <si>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</si>
  <si>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</si>
  <si>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</si>
  <si>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</si>
  <si>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</si>
  <si>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</si>
  <si>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</si>
  <si>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</si>
  <si>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</si>
  <si>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</si>
  <si>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</si>
  <si>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</si>
  <si>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</si>
  <si>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</si>
  <si>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</si>
  <si>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</si>
  <si>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</si>
  <si>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</si>
  <si>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</si>
  <si>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</si>
  <si>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</si>
  <si>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</si>
  <si>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</si>
  <si>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</si>
  <si>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</si>
  <si>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</si>
  <si>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</si>
  <si>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</si>
  <si>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</si>
  <si>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</si>
  <si>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</si>
  <si>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</si>
  <si>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</si>
  <si>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</si>
  <si>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</si>
  <si>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</si>
  <si>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</si>
  <si>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</si>
  <si>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</si>
  <si>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</si>
  <si>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</si>
  <si>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</si>
  <si>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</si>
  <si>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</si>
  <si>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</si>
  <si>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</si>
  <si>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</si>
  <si>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</si>
  <si>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</si>
  <si>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</si>
  <si>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</si>
  <si>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</si>
  <si>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</si>
  <si>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</si>
  <si>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</si>
  <si>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</si>
  <si>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</si>
  <si>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</si>
  <si>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</si>
  <si>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</si>
  <si>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</si>
  <si>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</si>
  <si>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</si>
  <si>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</si>
  <si>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</si>
  <si>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</si>
  <si>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</si>
  <si>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</si>
  <si>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</si>
  <si>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</si>
  <si>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</si>
  <si>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</si>
  <si>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</si>
  <si>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</si>
  <si>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</si>
  <si>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</si>
  <si>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</si>
  <si>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</si>
  <si>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</si>
  <si>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</si>
  <si>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</si>
  <si>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</si>
  <si>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</si>
  <si>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</si>
  <si>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</si>
  <si>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</si>
  <si>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</si>
  <si>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</si>
  <si>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</si>
  <si>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</si>
  <si>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</si>
  <si>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</si>
  <si>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</si>
  <si>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</si>
  <si>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</si>
  <si>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</si>
  <si>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</si>
  <si>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</si>
  <si>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</si>
  <si>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</si>
  <si>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</si>
  <si>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</si>
  <si>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</si>
  <si>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</si>
  <si>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</si>
  <si>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</si>
  <si>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</si>
  <si>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</si>
  <si>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</si>
  <si>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</si>
  <si>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</si>
  <si>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</si>
  <si>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</si>
  <si>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</si>
  <si>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</si>
  <si>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</si>
  <si>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</si>
  <si>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</si>
  <si>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</si>
  <si>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</si>
  <si>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</si>
  <si>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</si>
  <si>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</si>
  <si>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</si>
  <si>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</si>
  <si>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</si>
  <si>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</si>
  <si>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</si>
  <si>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</si>
  <si>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</si>
  <si>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</si>
  <si>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</si>
  <si>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</si>
  <si>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</si>
  <si>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</si>
  <si>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</si>
  <si>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</si>
  <si>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</si>
  <si>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</si>
  <si>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</si>
  <si>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</si>
  <si>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</si>
  <si>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</si>
  <si>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</si>
  <si>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</si>
  <si>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</si>
  <si>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</si>
  <si>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</si>
  <si>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</si>
  <si>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</si>
  <si>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</si>
  <si>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</si>
  <si>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</si>
  <si>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</si>
  <si>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</si>
  <si>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</si>
  <si>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</si>
  <si>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</si>
  <si>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</si>
  <si>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</si>
  <si>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</si>
  <si>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</si>
  <si>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</si>
  <si>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</si>
  <si>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</si>
  <si>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</si>
  <si>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</si>
  <si>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</si>
  <si>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</si>
  <si>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</si>
  <si>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</si>
  <si>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</si>
  <si>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</si>
  <si>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</si>
  <si>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</si>
  <si>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</si>
  <si>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</si>
  <si>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</si>
  <si>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</si>
  <si>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</si>
  <si>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</si>
  <si>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</si>
  <si>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</si>
  <si>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</si>
  <si>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</si>
  <si>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</si>
  <si>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</si>
  <si>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</si>
  <si>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</si>
  <si>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</si>
  <si>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</si>
  <si>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</si>
  <si>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</si>
  <si>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</si>
  <si>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</si>
  <si>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</si>
  <si>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</si>
  <si>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</si>
  <si>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</si>
  <si>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</si>
  <si>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</si>
  <si>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</si>
  <si>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</si>
  <si>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</si>
  <si>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</si>
  <si>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</si>
  <si>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</si>
  <si>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</si>
  <si>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</si>
  <si>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</si>
  <si>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</si>
  <si>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</si>
  <si>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</si>
  <si>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</si>
  <si>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</si>
  <si>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</si>
  <si>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</si>
  <si>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</si>
  <si>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</si>
  <si>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</si>
  <si>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</si>
  <si>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</si>
  <si>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</si>
  <si>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</si>
  <si>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</si>
  <si>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</si>
  <si>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</si>
  <si>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</si>
  <si>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</si>
  <si>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</si>
  <si>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</si>
  <si>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</si>
  <si>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</si>
  <si>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</si>
  <si>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</si>
  <si>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</si>
  <si>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</si>
  <si>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</si>
  <si>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</si>
  <si>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</si>
  <si>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</si>
  <si>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</si>
  <si>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</si>
  <si>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</si>
  <si>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</si>
  <si>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</si>
  <si>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</si>
  <si>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</si>
  <si>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</si>
  <si>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</si>
  <si>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</si>
  <si>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</si>
  <si>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</si>
  <si>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</si>
  <si>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</si>
  <si>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</si>
  <si>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</si>
  <si>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</si>
  <si>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</si>
  <si>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</si>
  <si>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</si>
  <si>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</si>
  <si>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</si>
  <si>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</si>
  <si>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</si>
  <si>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</si>
  <si>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</si>
  <si>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</si>
  <si>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</si>
  <si>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</si>
  <si>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</si>
  <si>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</si>
  <si>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</si>
  <si>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</si>
  <si>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</si>
  <si>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</si>
  <si>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</si>
  <si>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</si>
  <si>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</si>
  <si>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</si>
  <si>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</si>
  <si>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</si>
  <si>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</si>
  <si>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</si>
  <si>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</si>
  <si>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</si>
  <si>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</si>
  <si>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</si>
  <si>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</si>
  <si>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</si>
  <si>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</si>
  <si>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</si>
  <si>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</si>
  <si>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</si>
  <si>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</si>
  <si>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</si>
  <si>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</si>
  <si>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</si>
  <si>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</si>
  <si>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</si>
  <si>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</si>
  <si>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</si>
  <si>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</si>
  <si>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</si>
  <si>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</si>
  <si>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</si>
  <si>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</si>
  <si>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</si>
  <si>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</si>
  <si>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</si>
  <si>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</si>
  <si>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</si>
  <si>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</si>
  <si>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</si>
  <si>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</si>
  <si>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</si>
  <si>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</si>
  <si>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</si>
  <si>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</si>
  <si>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</si>
  <si>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</si>
  <si>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</si>
  <si>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</si>
  <si>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</si>
  <si>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</si>
  <si>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</si>
  <si>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</si>
  <si>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</si>
  <si>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</si>
  <si>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</si>
  <si>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</si>
  <si>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</si>
  <si>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</si>
  <si>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</si>
  <si>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</si>
  <si>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</si>
  <si>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</si>
  <si>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</si>
  <si>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</si>
  <si>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</si>
  <si>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</si>
  <si>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</si>
  <si>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</si>
  <si>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</si>
  <si>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</si>
  <si>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</si>
  <si>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</si>
  <si>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</si>
  <si>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</si>
  <si>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</si>
  <si>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</si>
  <si>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</si>
  <si>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</si>
  <si>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</si>
  <si>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</si>
  <si>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</si>
  <si>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</si>
  <si>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</si>
  <si>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</si>
  <si>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</si>
  <si>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</si>
  <si>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</si>
  <si>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</si>
  <si>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</si>
  <si>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</si>
  <si>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</si>
  <si>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</si>
  <si>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</si>
  <si>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</si>
  <si>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</si>
  <si>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</si>
  <si>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</si>
  <si>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</si>
  <si>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</si>
  <si>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</si>
  <si>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</si>
  <si>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</si>
  <si>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</si>
  <si>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</si>
  <si>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</si>
  <si>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</si>
  <si>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</si>
  <si>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</si>
  <si>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</si>
  <si>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</si>
  <si>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</si>
  <si>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</si>
  <si>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</si>
  <si>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</si>
  <si>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</si>
  <si>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</si>
  <si>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</si>
  <si>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</si>
  <si>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</si>
  <si>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</si>
  <si>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</si>
  <si>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</si>
  <si>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</si>
  <si>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</si>
  <si>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</si>
  <si>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</si>
  <si>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</si>
  <si>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</si>
  <si>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</si>
  <si>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</si>
  <si>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</si>
  <si>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</si>
  <si>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</si>
  <si>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</si>
  <si>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</si>
  <si>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</si>
  <si>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</si>
  <si>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</si>
  <si>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</si>
  <si>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</si>
  <si>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</si>
  <si>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</si>
  <si>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</si>
  <si>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</si>
  <si>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</si>
  <si>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</si>
  <si>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</si>
  <si>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</si>
  <si>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</si>
  <si>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</si>
  <si>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</si>
  <si>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</si>
  <si>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</si>
  <si>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</si>
  <si>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</si>
  <si>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</si>
  <si>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</si>
  <si>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</si>
  <si>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</si>
  <si>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</si>
  <si>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</si>
  <si>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</si>
  <si>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</si>
  <si>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</si>
  <si>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</si>
  <si>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</si>
  <si>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</si>
  <si>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</si>
  <si>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</si>
  <si>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</si>
  <si>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</si>
  <si>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</si>
  <si>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</si>
  <si>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</si>
  <si>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</si>
  <si>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</si>
  <si>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</si>
  <si>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</si>
  <si>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</si>
  <si>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</si>
  <si>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</si>
  <si>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</si>
  <si>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</si>
  <si>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</si>
  <si>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</si>
  <si>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</si>
  <si>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</si>
  <si>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</si>
  <si>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</si>
  <si>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</si>
  <si>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</si>
  <si>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</si>
  <si>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</si>
  <si>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</si>
  <si>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</si>
  <si>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</si>
  <si>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</si>
  <si>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</si>
  <si>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</si>
  <si>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</si>
  <si>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</si>
  <si>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</si>
  <si>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</si>
  <si>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</si>
  <si>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</si>
  <si>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</si>
  <si>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</si>
  <si>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</si>
  <si>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</si>
  <si>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</si>
  <si>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</si>
  <si>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</si>
  <si>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</si>
  <si>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</si>
  <si>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</si>
  <si>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</si>
  <si>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</si>
  <si>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</si>
  <si>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</si>
  <si>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</si>
  <si>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</si>
  <si>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</si>
  <si>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</si>
  <si>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</si>
  <si>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</si>
  <si>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</si>
  <si>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</si>
  <si>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</si>
  <si>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</si>
  <si>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</si>
  <si>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</si>
  <si>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</si>
  <si>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</si>
  <si>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</si>
  <si>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</si>
  <si>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</si>
  <si>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</si>
  <si>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</si>
  <si>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</si>
  <si>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</si>
  <si>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</si>
  <si>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</si>
  <si>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</si>
  <si>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</si>
  <si>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</si>
  <si>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</si>
  <si>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</si>
  <si>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</si>
  <si>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</si>
  <si>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</si>
  <si>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</si>
  <si>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</si>
  <si>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</si>
  <si>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</si>
  <si>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</si>
  <si>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</si>
  <si>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</si>
  <si>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</si>
  <si>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</si>
  <si>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</si>
  <si>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</si>
  <si>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</si>
  <si>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</si>
  <si>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</si>
  <si>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</si>
  <si>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</si>
  <si>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</si>
  <si>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</si>
  <si>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</si>
  <si>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</si>
  <si>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</si>
  <si>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</si>
  <si>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</si>
  <si>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</si>
  <si>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</si>
  <si>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</si>
  <si>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</si>
  <si>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</si>
  <si>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</si>
  <si>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</si>
  <si>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</si>
  <si>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</si>
  <si>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</si>
  <si>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</si>
  <si>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</si>
  <si>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</si>
  <si>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</si>
  <si>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</si>
  <si>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</si>
  <si>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</si>
  <si>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</si>
  <si>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</si>
  <si>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</si>
  <si>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</si>
  <si>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</si>
  <si>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</si>
  <si>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</si>
  <si>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</si>
  <si>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</si>
  <si>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</si>
  <si>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</si>
  <si>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</si>
  <si>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</si>
  <si>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</si>
  <si>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</si>
  <si>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</si>
  <si>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</si>
  <si>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</si>
  <si>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</si>
  <si>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</si>
  <si>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</si>
  <si>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</si>
  <si>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</si>
  <si>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</si>
  <si>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</si>
  <si>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</si>
  <si>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</si>
  <si>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</si>
  <si>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</si>
  <si>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</si>
  <si>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</si>
  <si>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</si>
  <si>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</si>
  <si>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</si>
  <si>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</si>
  <si>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</si>
  <si>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</si>
  <si>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</si>
  <si>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</si>
  <si>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</si>
  <si>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</si>
  <si>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</si>
  <si>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</si>
  <si>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</si>
  <si>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</si>
  <si>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</si>
  <si>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</si>
  <si>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</si>
  <si>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</si>
  <si>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</si>
  <si>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</si>
  <si>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</si>
  <si>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</si>
  <si>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</si>
  <si>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</si>
  <si>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</si>
  <si>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</si>
  <si>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</si>
  <si>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</si>
  <si>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</si>
  <si>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</si>
  <si>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</si>
  <si>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</si>
  <si>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</si>
  <si>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</si>
  <si>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</si>
  <si>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</si>
  <si>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</si>
  <si>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</si>
  <si>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</si>
  <si>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</si>
  <si>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</si>
  <si>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</si>
  <si>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</si>
  <si>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</si>
  <si>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</si>
  <si>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</si>
  <si>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</si>
  <si>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</si>
  <si>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</si>
  <si>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</si>
  <si>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</si>
  <si>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</si>
  <si>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</si>
  <si>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</si>
  <si>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</si>
  <si>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</si>
  <si>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</si>
  <si>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</si>
  <si>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</si>
  <si>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</si>
  <si>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</si>
  <si>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</si>
  <si>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</si>
  <si>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</si>
  <si>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</si>
  <si>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</si>
  <si>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</si>
  <si>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</si>
  <si>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</si>
  <si>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</si>
  <si>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</si>
  <si>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</si>
  <si>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</si>
  <si>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</si>
  <si>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</si>
  <si>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</si>
  <si>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</si>
  <si>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</si>
  <si>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</si>
  <si>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</si>
  <si>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</si>
  <si>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</si>
  <si>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</si>
  <si>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</si>
  <si>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</si>
  <si>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</si>
  <si>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</si>
  <si>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</si>
  <si>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</si>
  <si>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</si>
  <si>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</si>
  <si>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</si>
  <si>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</si>
  <si>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</si>
  <si>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</si>
  <si>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</si>
  <si>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</si>
  <si>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</si>
  <si>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</si>
  <si>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</si>
  <si>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</si>
  <si>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</si>
  <si>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</si>
  <si>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</si>
  <si>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</si>
  <si>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</si>
  <si>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</si>
  <si>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</si>
  <si>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</si>
  <si>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</si>
  <si>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</si>
  <si>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</si>
  <si>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</si>
  <si>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</si>
  <si>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</si>
  <si>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</si>
  <si>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</si>
  <si>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</si>
  <si>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</si>
  <si>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</si>
  <si>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</si>
  <si>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</si>
  <si>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</si>
  <si>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</si>
  <si>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</si>
  <si>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</si>
  <si>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</si>
  <si>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</si>
  <si>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</si>
  <si>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</si>
  <si>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</si>
  <si>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</si>
  <si>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</si>
  <si>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</si>
  <si>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</si>
  <si>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</si>
  <si>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</si>
  <si>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</si>
  <si>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</si>
  <si>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</si>
  <si>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</si>
  <si>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</si>
  <si>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</si>
  <si>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</si>
  <si>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</si>
  <si>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</si>
  <si>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</si>
  <si>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</si>
  <si>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</si>
  <si>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</si>
  <si>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</si>
  <si>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</si>
  <si>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</si>
  <si>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</si>
  <si>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</si>
  <si>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</si>
  <si>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</si>
  <si>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</si>
  <si>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</si>
  <si>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</si>
  <si>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</si>
  <si>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</si>
  <si>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</si>
  <si>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</si>
  <si>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</si>
  <si>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</si>
  <si>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</si>
  <si>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</si>
  <si>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</si>
  <si>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</si>
  <si>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</si>
  <si>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</si>
  <si>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</si>
  <si>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</si>
  <si>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</si>
  <si>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</si>
  <si>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</si>
  <si>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</si>
  <si>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</si>
  <si>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</si>
  <si>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</si>
  <si>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</si>
  <si>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</si>
  <si>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</si>
  <si>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</si>
  <si>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</si>
  <si>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</si>
  <si>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</si>
  <si>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</si>
  <si>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</si>
  <si>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</si>
  <si>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</si>
  <si>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</si>
  <si>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</si>
  <si>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</si>
  <si>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</si>
  <si>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</si>
  <si>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</si>
  <si>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</si>
  <si>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</si>
  <si>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</si>
  <si>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</si>
  <si>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</si>
  <si>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</si>
  <si>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</si>
  <si>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</si>
  <si>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</si>
  <si>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</si>
  <si>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</si>
  <si>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</si>
  <si>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</si>
  <si>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</si>
  <si>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</si>
  <si>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</si>
  <si>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</si>
  <si>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</si>
  <si>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</si>
  <si>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</si>
  <si>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</si>
  <si>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</si>
  <si>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</si>
  <si>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</si>
  <si>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</si>
  <si>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</si>
  <si>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</si>
  <si>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</si>
  <si>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</si>
  <si>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</si>
  <si>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</si>
  <si>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</si>
  <si>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</si>
  <si>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</si>
  <si>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</si>
  <si>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</si>
  <si>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</si>
  <si>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</si>
  <si>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</si>
  <si>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</si>
  <si>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</si>
  <si>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</si>
  <si>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</si>
  <si>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</si>
  <si>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</si>
  <si>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</si>
  <si>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</si>
  <si>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</si>
  <si>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</si>
  <si>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</si>
  <si>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</si>
  <si>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</si>
  <si>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</si>
  <si>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</si>
  <si>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</si>
  <si>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</si>
  <si>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</si>
  <si>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</si>
  <si>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</si>
  <si>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</si>
  <si>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</si>
  <si>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</si>
  <si>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</si>
  <si>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</si>
  <si>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</si>
  <si>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</si>
  <si>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</si>
  <si>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</si>
  <si>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</si>
  <si>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</si>
  <si>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</si>
  <si>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</si>
  <si>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</si>
  <si>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</si>
  <si>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</si>
  <si>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</si>
  <si>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</si>
  <si>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</si>
  <si>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</si>
  <si>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</si>
  <si>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</si>
  <si>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</si>
  <si>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</si>
  <si>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</si>
  <si>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</si>
  <si>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</si>
  <si>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</si>
  <si>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</si>
  <si>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</si>
  <si>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</si>
  <si>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</si>
  <si>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</si>
  <si>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</si>
  <si>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</si>
  <si>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</si>
  <si>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</si>
  <si>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</si>
  <si>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</si>
  <si>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</si>
  <si>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</si>
  <si>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</si>
  <si>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</si>
  <si>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</si>
  <si>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</si>
  <si>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</si>
  <si>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</si>
  <si>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</si>
  <si>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</si>
  <si>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</si>
  <si>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</si>
  <si>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</si>
  <si>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</si>
  <si>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</si>
  <si>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</si>
  <si>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</si>
  <si>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</si>
  <si>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</si>
  <si>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</si>
  <si>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</si>
  <si>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</si>
  <si>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</si>
  <si>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</si>
  <si>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</si>
  <si>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</si>
  <si>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</si>
  <si>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</si>
  <si>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</si>
  <si>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</si>
  <si>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</si>
  <si>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</si>
  <si>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</si>
  <si>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</si>
  <si>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</si>
  <si>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</si>
  <si>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</si>
  <si>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</si>
  <si>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</si>
  <si>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</si>
  <si>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</si>
  <si>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</si>
  <si>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</si>
  <si>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</si>
  <si>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</si>
  <si>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</si>
  <si>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</si>
  <si>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</si>
  <si>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</si>
  <si>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</si>
  <si>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</si>
  <si>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</si>
  <si>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</si>
  <si>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</si>
  <si>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</si>
  <si>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</si>
  <si>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</si>
  <si>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</si>
  <si>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</si>
  <si>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</si>
  <si>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</si>
  <si>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</si>
  <si>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</si>
  <si>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</si>
  <si>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</si>
  <si>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</si>
  <si>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</si>
  <si>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</si>
  <si>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</si>
  <si>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</si>
  <si>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</si>
  <si>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</si>
  <si>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</si>
  <si>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</si>
  <si>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</si>
  <si>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</si>
  <si>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</si>
  <si>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</si>
  <si>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</si>
  <si>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</si>
  <si>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</si>
  <si>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</si>
  <si>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</si>
  <si>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</si>
  <si>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</si>
  <si>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</si>
  <si>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</si>
  <si>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</si>
  <si>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</si>
  <si>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</si>
  <si>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</si>
  <si>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</si>
  <si>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</si>
  <si>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</si>
  <si>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</si>
  <si>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</si>
  <si>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</si>
  <si>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</si>
  <si>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</si>
  <si>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</si>
  <si>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</si>
  <si>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</si>
  <si>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</si>
  <si>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</si>
  <si>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</si>
  <si>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</si>
  <si>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</si>
  <si>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</si>
  <si>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</si>
  <si>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</si>
  <si>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</si>
  <si>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</si>
  <si>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</si>
  <si>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</si>
  <si>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</si>
  <si>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</si>
  <si>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</si>
  <si>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</si>
  <si>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</si>
  <si>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</si>
  <si>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</si>
  <si>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</si>
  <si>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</si>
  <si>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</si>
  <si>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</si>
  <si>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</si>
  <si>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</si>
  <si>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</si>
  <si>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</si>
  <si>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</si>
  <si>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</si>
  <si>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</si>
  <si>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</si>
  <si>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</si>
  <si>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</si>
  <si>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</si>
  <si>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</si>
  <si>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</si>
  <si>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</si>
  <si>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</si>
  <si>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</si>
  <si>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</si>
  <si>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</si>
  <si>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</si>
  <si>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</si>
  <si>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</si>
  <si>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</si>
  <si>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</si>
  <si>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</si>
  <si>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</si>
  <si>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</si>
  <si>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</si>
  <si>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</si>
  <si>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</si>
  <si>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</si>
  <si>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</si>
  <si>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</si>
  <si>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</si>
  <si>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</si>
  <si>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</si>
  <si>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</si>
  <si>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</si>
  <si>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</si>
  <si>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</si>
  <si>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</si>
  <si>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</si>
  <si>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</si>
  <si>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</si>
  <si>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</si>
  <si>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</si>
  <si>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</si>
  <si>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</si>
  <si>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</si>
  <si>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</si>
  <si>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</si>
  <si>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</si>
  <si>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</si>
  <si>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</si>
  <si>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</si>
  <si>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</si>
  <si>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</si>
  <si>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</si>
  <si>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</si>
  <si>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</si>
  <si>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</si>
  <si>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</si>
  <si>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</si>
  <si>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</si>
  <si>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</si>
  <si>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</si>
  <si>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</si>
  <si>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</si>
  <si>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</si>
  <si>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</si>
  <si>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</si>
  <si>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</si>
  <si>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</si>
  <si>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</si>
  <si>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</si>
  <si>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</si>
  <si>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</si>
  <si>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</si>
  <si>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</si>
  <si>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</si>
  <si>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</si>
  <si>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</si>
  <si>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</si>
  <si>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</si>
  <si>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</si>
  <si>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</si>
  <si>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</si>
  <si>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</si>
  <si>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</si>
  <si>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</si>
  <si>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</si>
  <si>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</si>
  <si>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</si>
  <si>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</si>
  <si>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</si>
  <si>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</si>
  <si>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</si>
  <si>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</si>
  <si>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</si>
  <si>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</si>
  <si>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</si>
  <si>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</si>
  <si>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</si>
  <si>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</si>
  <si>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</si>
  <si>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</si>
  <si>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</si>
  <si>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</si>
  <si>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</si>
  <si>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</si>
  <si>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</si>
  <si>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</si>
  <si>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</si>
  <si>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</si>
  <si>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</si>
  <si>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</si>
  <si>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</si>
  <si>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</si>
  <si>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</si>
  <si>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</si>
  <si>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</si>
  <si>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</si>
  <si>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</si>
  <si>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</si>
  <si>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</si>
  <si>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</si>
  <si>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</si>
  <si>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</si>
  <si>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</si>
  <si>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</si>
  <si>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</si>
  <si>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</si>
  <si>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</si>
  <si>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</si>
  <si>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</si>
  <si>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</si>
  <si>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</si>
  <si>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</si>
  <si>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</si>
  <si>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</si>
  <si>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</si>
  <si>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</si>
  <si>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</si>
  <si>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</si>
  <si>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</si>
  <si>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</si>
  <si>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</si>
  <si>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</si>
  <si>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</si>
  <si>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</si>
  <si>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</si>
  <si>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</si>
  <si>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</si>
  <si>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</si>
  <si>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</si>
  <si>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</si>
  <si>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</si>
  <si>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</si>
  <si>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</si>
  <si>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</si>
  <si>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</si>
  <si>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</si>
  <si>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</si>
  <si>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</si>
  <si>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</si>
  <si>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</si>
  <si>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</si>
  <si>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</si>
  <si>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</si>
  <si>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</si>
  <si>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</si>
  <si>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</si>
  <si>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</si>
  <si>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</si>
  <si>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</si>
  <si>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</si>
  <si>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</si>
  <si>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</si>
  <si>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</si>
  <si>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</si>
  <si>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</si>
  <si>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</si>
  <si>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</si>
  <si>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</si>
  <si>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</si>
  <si>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</si>
  <si>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</si>
  <si>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</si>
  <si>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</si>
  <si>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</si>
  <si>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</si>
  <si>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</si>
  <si>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</si>
  <si>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</si>
  <si>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</si>
  <si>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</si>
  <si>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</si>
  <si>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</si>
  <si>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</si>
  <si>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</si>
  <si>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</si>
  <si>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</si>
  <si>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</si>
  <si>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</si>
  <si>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</si>
  <si>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</si>
  <si>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</si>
  <si>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</si>
  <si>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</si>
  <si>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</si>
  <si>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</si>
  <si>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</si>
  <si>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</si>
  <si>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</si>
  <si>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</si>
  <si>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</si>
  <si>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</si>
  <si>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</si>
  <si>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</si>
  <si>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</si>
  <si>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</si>
  <si>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</si>
  <si>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</si>
  <si>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</si>
  <si>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</si>
  <si>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</si>
  <si>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</si>
  <si>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</si>
  <si>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</si>
  <si>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</si>
  <si>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</si>
  <si>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</si>
  <si>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</si>
  <si>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</si>
  <si>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</si>
  <si>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</si>
  <si>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</si>
  <si>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</si>
  <si>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</si>
  <si>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</si>
  <si>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</si>
  <si>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</si>
  <si>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</si>
  <si>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</si>
  <si>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</si>
  <si>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</si>
  <si>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</si>
  <si>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</si>
  <si>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</si>
  <si>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</si>
  <si>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</si>
  <si>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</si>
  <si>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</si>
  <si>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</si>
  <si>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</si>
  <si>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</si>
  <si>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</si>
  <si>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</si>
  <si>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</si>
  <si>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</si>
  <si>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</si>
  <si>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</si>
  <si>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</si>
  <si>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</si>
  <si>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</si>
  <si>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</si>
  <si>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</si>
  <si>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</si>
  <si>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</si>
  <si>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</si>
  <si>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</si>
  <si>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</si>
  <si>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</si>
  <si>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</si>
  <si>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</si>
  <si>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</si>
  <si>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</si>
  <si>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</si>
  <si>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</si>
  <si>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</si>
  <si>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</si>
  <si>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</si>
  <si>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</si>
  <si>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</si>
  <si>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</si>
  <si>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</si>
  <si>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</si>
  <si>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</si>
  <si>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</si>
  <si>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</si>
  <si>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</si>
  <si>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</si>
  <si>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</si>
  <si>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</si>
  <si>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</si>
  <si>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</si>
  <si>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</si>
  <si>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</si>
  <si>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</si>
  <si>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</si>
  <si>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</si>
  <si>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</si>
  <si>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</si>
  <si>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</si>
  <si>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</si>
  <si>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</si>
  <si>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</si>
  <si>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</si>
  <si>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</si>
  <si>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</si>
  <si>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</si>
  <si>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</si>
  <si>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</si>
  <si>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</si>
  <si>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</si>
  <si>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</si>
  <si>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</si>
  <si>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</si>
  <si>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</si>
  <si>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</si>
  <si>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</si>
  <si>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</si>
  <si>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</si>
  <si>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</si>
  <si>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</si>
  <si>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</si>
  <si>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</si>
  <si>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</si>
  <si>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</si>
  <si>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</si>
  <si>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</si>
  <si>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</si>
  <si>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</si>
  <si>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</si>
  <si>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</si>
  <si>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</si>
  <si>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</si>
  <si>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</si>
  <si>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</si>
  <si>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</si>
  <si>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</si>
  <si>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</si>
  <si>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</si>
  <si>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</si>
  <si>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</si>
  <si>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</si>
  <si>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</si>
  <si>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</si>
  <si>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</si>
  <si>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</si>
  <si>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</si>
  <si>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</si>
  <si>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</si>
  <si>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</si>
  <si>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</si>
  <si>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</si>
  <si>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</si>
  <si>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</si>
  <si>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</si>
  <si>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</si>
  <si>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</si>
  <si>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</si>
  <si>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</si>
  <si>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</si>
  <si>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</si>
  <si>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</si>
  <si>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</si>
  <si>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</si>
  <si>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</si>
  <si>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</si>
  <si>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</si>
  <si>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</si>
  <si>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</si>
  <si>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</si>
  <si>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</si>
  <si>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</si>
  <si>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</si>
  <si>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</si>
  <si>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</si>
  <si>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</si>
  <si>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</si>
  <si>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</si>
  <si>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</si>
  <si>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</si>
  <si>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</si>
  <si>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</si>
  <si>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</si>
  <si>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</si>
  <si>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</si>
  <si>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</si>
  <si>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</si>
  <si>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</si>
  <si>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</si>
  <si>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</si>
  <si>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</si>
  <si>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</si>
  <si>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</si>
  <si>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</si>
  <si>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</si>
  <si>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</si>
  <si>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</si>
  <si>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</si>
  <si>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</si>
  <si>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</si>
  <si>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</si>
  <si>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</si>
  <si>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</si>
  <si>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</si>
  <si>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</si>
  <si>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</si>
  <si>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</si>
  <si>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</si>
  <si>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</si>
  <si>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</si>
  <si>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</si>
  <si>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</si>
  <si>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</si>
  <si>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</si>
  <si>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</si>
  <si>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</si>
  <si>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</si>
  <si>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</si>
  <si>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</si>
  <si>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</si>
  <si>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</si>
  <si>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</si>
  <si>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</si>
  <si>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</si>
  <si>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</si>
  <si>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</si>
  <si>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</si>
  <si>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</si>
  <si>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</si>
  <si>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</si>
  <si>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</si>
  <si>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</si>
  <si>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</si>
  <si>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</si>
  <si>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</si>
  <si>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</si>
  <si>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</si>
  <si>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</si>
  <si>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</si>
  <si>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</si>
  <si>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</si>
  <si>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</si>
  <si>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</si>
  <si>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</si>
  <si>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</si>
  <si>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</si>
  <si>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</si>
  <si>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</si>
  <si>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</si>
  <si>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</si>
  <si>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</si>
  <si>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</si>
  <si>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</si>
  <si>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</si>
  <si>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</si>
  <si>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</si>
  <si>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</si>
  <si>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</si>
  <si>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</si>
  <si>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</si>
  <si>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</si>
  <si>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</si>
  <si>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</si>
  <si>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</si>
  <si>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</si>
  <si>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</si>
  <si>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</si>
  <si>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</si>
  <si>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</si>
  <si>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</si>
  <si>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</si>
  <si>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</si>
  <si>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</si>
  <si>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</si>
  <si>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</si>
  <si>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</si>
  <si>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</si>
  <si>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</si>
  <si>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</si>
  <si>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</si>
  <si>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</si>
  <si>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</si>
  <si>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</si>
  <si>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</si>
  <si>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</si>
  <si>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</si>
  <si>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</si>
  <si>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</si>
  <si>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</si>
  <si>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</si>
  <si>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</si>
  <si>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</si>
  <si>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</si>
  <si>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</si>
  <si>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</si>
  <si>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</si>
  <si>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</si>
  <si>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</si>
  <si>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</si>
  <si>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</si>
  <si>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</si>
  <si>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</si>
  <si>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</si>
  <si>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</si>
  <si>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</si>
  <si>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</si>
  <si>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</si>
  <si>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</si>
  <si>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</si>
  <si>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</si>
  <si>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</si>
  <si>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</si>
  <si>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</si>
  <si>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</si>
  <si>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</si>
  <si>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</si>
  <si>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</si>
  <si>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</si>
  <si>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</si>
  <si>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</si>
  <si>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</si>
  <si>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</si>
  <si>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</si>
  <si>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</si>
  <si>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</si>
  <si>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</si>
  <si>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</si>
  <si>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</si>
  <si>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</si>
  <si>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</si>
  <si>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</si>
  <si>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</si>
  <si>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</si>
  <si>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</si>
  <si>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</si>
  <si>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</si>
  <si>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</si>
  <si>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</si>
  <si>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</si>
  <si>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</si>
  <si>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</si>
  <si>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</si>
  <si>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</si>
  <si>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</si>
  <si>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</si>
  <si>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</si>
  <si>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</si>
  <si>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</si>
  <si>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</si>
  <si>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</si>
  <si>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</si>
  <si>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</si>
  <si>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</si>
  <si>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</si>
  <si>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</si>
  <si>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</si>
  <si>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</si>
  <si>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</si>
  <si>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</si>
  <si>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</si>
  <si>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</si>
  <si>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</si>
  <si>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</si>
  <si>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</si>
  <si>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</si>
  <si>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</si>
  <si>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</si>
  <si>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</si>
  <si>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</si>
  <si>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</si>
  <si>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</si>
  <si>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</si>
  <si>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</si>
  <si>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</si>
  <si>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</si>
  <si>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</si>
  <si>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</si>
  <si>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</si>
  <si>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</si>
  <si>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</si>
  <si>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</si>
  <si>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</si>
  <si>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</si>
  <si>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</si>
  <si>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</si>
  <si>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</si>
  <si>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</si>
  <si>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</si>
  <si>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</si>
  <si>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</si>
  <si>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</si>
  <si>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</si>
  <si>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</si>
  <si>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</si>
  <si>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</si>
  <si>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</si>
  <si>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</si>
  <si>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</si>
  <si>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</si>
  <si>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</si>
  <si>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</si>
  <si>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</si>
  <si>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</si>
  <si>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</si>
  <si>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</si>
  <si>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</si>
  <si>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</si>
  <si>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</si>
  <si>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</si>
  <si>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</si>
  <si>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</si>
  <si>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</si>
  <si>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</si>
  <si>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</si>
  <si>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</si>
  <si>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</si>
  <si>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</si>
  <si>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</si>
  <si>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</si>
  <si>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</si>
  <si>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</si>
  <si>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</si>
  <si>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</si>
  <si>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</si>
  <si>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</si>
  <si>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</si>
  <si>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</si>
  <si>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</si>
  <si>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</si>
  <si>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</si>
  <si>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</si>
  <si>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</si>
  <si>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</si>
  <si>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</si>
  <si>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</si>
  <si>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</si>
  <si>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</si>
  <si>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</si>
  <si>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</si>
  <si>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</si>
  <si>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</si>
  <si>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</si>
  <si>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</si>
  <si>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</si>
  <si>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</si>
  <si>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</si>
  <si>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</si>
  <si>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</si>
  <si>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</si>
  <si>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</si>
  <si>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</si>
  <si>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</si>
  <si>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</si>
  <si>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</si>
  <si>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</si>
  <si>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</si>
  <si>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</si>
  <si>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</si>
  <si>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</si>
  <si>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</si>
  <si>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</si>
  <si>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</si>
  <si>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</si>
  <si>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</si>
  <si>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</si>
  <si>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</si>
  <si>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</si>
  <si>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</si>
  <si>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</si>
  <si>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</si>
  <si>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</si>
  <si>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</si>
  <si>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</si>
  <si>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</si>
  <si>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</si>
  <si>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</si>
  <si>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</si>
  <si>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</si>
  <si>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</si>
  <si>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</si>
  <si>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</si>
  <si>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</si>
  <si>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</si>
  <si>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</si>
  <si>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</si>
  <si>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</si>
  <si>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</si>
  <si>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</si>
  <si>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</si>
  <si>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</si>
  <si>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</si>
  <si>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</si>
  <si>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</si>
  <si>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</si>
  <si>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</si>
  <si>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</si>
  <si>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</si>
  <si>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</si>
  <si>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</si>
  <si>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</si>
  <si>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</si>
  <si>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</si>
  <si>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</si>
  <si>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</si>
  <si>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</si>
  <si>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</si>
  <si>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</si>
  <si>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</si>
  <si>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</si>
  <si>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</si>
  <si>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</si>
  <si>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</si>
  <si>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</si>
  <si>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</si>
  <si>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</si>
  <si>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</si>
  <si>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</si>
  <si>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</si>
  <si>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</si>
  <si>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</si>
  <si>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</si>
  <si>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</si>
  <si>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</si>
  <si>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</si>
  <si>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</si>
  <si>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</si>
  <si>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</si>
  <si>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</si>
  <si>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</si>
  <si>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</si>
  <si>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</si>
  <si>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</si>
  <si>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</si>
  <si>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</si>
  <si>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</si>
  <si>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</si>
  <si>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</si>
  <si>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</si>
  <si>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</si>
  <si>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</si>
  <si>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</si>
  <si>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</si>
  <si>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</si>
  <si>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</si>
  <si>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</si>
  <si>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</si>
  <si>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</si>
  <si>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</si>
  <si>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</si>
  <si>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</si>
  <si>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</si>
  <si>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</si>
  <si>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</si>
  <si>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</si>
  <si>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</si>
  <si>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</si>
  <si>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</si>
  <si>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</si>
  <si>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</si>
  <si>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</si>
  <si>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</si>
  <si>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</si>
  <si>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</si>
  <si>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</si>
  <si>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</si>
  <si>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</si>
  <si>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</si>
  <si>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</si>
  <si>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</si>
  <si>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</si>
  <si>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</si>
  <si>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</si>
  <si>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</si>
  <si>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</si>
  <si>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</si>
  <si>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</si>
  <si>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</si>
  <si>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</si>
  <si>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</si>
  <si>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</si>
  <si>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</si>
  <si>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</si>
  <si>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</si>
  <si>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</si>
  <si>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</si>
  <si>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</si>
  <si>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</si>
  <si>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</si>
  <si>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</si>
  <si>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</si>
  <si>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</si>
  <si>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</si>
  <si>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</si>
  <si>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</si>
  <si>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</si>
  <si>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</si>
  <si>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</si>
  <si>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</si>
  <si>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</si>
  <si>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</si>
  <si>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</si>
  <si>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</si>
  <si>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</si>
  <si>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</si>
  <si>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</si>
  <si>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</si>
  <si>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</si>
  <si>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</si>
  <si>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</si>
  <si>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</si>
  <si>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</si>
  <si>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</si>
  <si>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</si>
  <si>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</si>
  <si>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</si>
  <si>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</si>
  <si>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</si>
  <si>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</si>
  <si>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</si>
  <si>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</si>
  <si>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</si>
  <si>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</si>
  <si>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</si>
  <si>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</si>
  <si>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</si>
  <si>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</si>
  <si>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</si>
  <si>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</si>
  <si>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</si>
  <si>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</si>
  <si>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</si>
  <si>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</si>
  <si>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</si>
  <si>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</si>
  <si>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</si>
  <si>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</si>
  <si>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</si>
  <si>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</si>
  <si>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</si>
  <si>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</si>
  <si>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</si>
  <si>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</si>
  <si>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</si>
  <si>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</si>
  <si>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</si>
  <si>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</si>
  <si>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</si>
  <si>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</si>
  <si>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</si>
  <si>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</si>
  <si>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</si>
  <si>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</si>
  <si>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</si>
  <si>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</si>
  <si>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</si>
  <si>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</si>
  <si>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</si>
  <si>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</si>
  <si>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</si>
  <si>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</si>
  <si>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</si>
  <si>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</si>
  <si>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</si>
  <si>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</si>
  <si>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</si>
  <si>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</si>
  <si>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</si>
  <si>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</si>
  <si>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</si>
  <si>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</si>
  <si>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</si>
  <si>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</si>
  <si>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</si>
  <si>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</si>
  <si>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</si>
  <si>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</si>
  <si>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</si>
  <si>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</si>
  <si>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</si>
  <si>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</si>
  <si>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</si>
  <si>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</si>
  <si>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</si>
  <si>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</si>
  <si>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</si>
  <si>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</si>
  <si>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</si>
  <si>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</si>
  <si>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</si>
  <si>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</si>
  <si>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</si>
  <si>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</si>
  <si>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</si>
  <si>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</si>
  <si>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</si>
  <si>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</si>
  <si>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</si>
  <si>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</si>
  <si>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</si>
  <si>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</si>
  <si>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</si>
  <si>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</si>
  <si>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</si>
  <si>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</si>
  <si>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</si>
  <si>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</si>
  <si>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</si>
  <si>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</si>
  <si>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</si>
  <si>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</si>
  <si>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</si>
  <si>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</si>
  <si>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</si>
  <si>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</si>
  <si>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</si>
  <si>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</si>
  <si>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</si>
  <si>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</si>
  <si>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</si>
  <si>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</si>
  <si>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</si>
  <si>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</si>
  <si>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</si>
  <si>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</si>
  <si>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</si>
  <si>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</si>
  <si>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</si>
  <si>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</si>
  <si>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</si>
  <si>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</si>
  <si>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</si>
  <si>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</si>
  <si>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</si>
  <si>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</si>
  <si>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</si>
  <si>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</si>
  <si>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</si>
  <si>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</si>
  <si>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</si>
  <si>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</si>
  <si>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</si>
  <si>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</si>
  <si>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</si>
  <si>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</si>
  <si>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</si>
  <si>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</si>
  <si>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</si>
  <si>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</si>
  <si>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</si>
  <si>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</si>
  <si>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</si>
  <si>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</si>
  <si>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</si>
  <si>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</si>
  <si>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</si>
  <si>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</si>
  <si>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</si>
  <si>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</si>
  <si>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</si>
  <si>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</si>
  <si>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</si>
  <si>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</si>
  <si>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</si>
  <si>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</si>
  <si>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</si>
  <si>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</si>
  <si>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</si>
  <si>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</si>
  <si>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</si>
  <si>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</si>
  <si>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</si>
  <si>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</si>
  <si>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</si>
  <si>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</si>
  <si>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</si>
  <si>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</si>
  <si>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</si>
  <si>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</si>
  <si>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</si>
  <si>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</si>
  <si>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</si>
  <si>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</si>
  <si>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</si>
  <si>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</si>
  <si>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</si>
  <si>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</si>
  <si>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</si>
  <si>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</si>
  <si>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</si>
  <si>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</si>
  <si>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</si>
  <si>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</si>
  <si>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</si>
  <si>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</si>
  <si>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</si>
  <si>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</si>
  <si>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</si>
  <si>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</si>
  <si>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</si>
  <si>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</si>
  <si>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</si>
  <si>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</si>
  <si>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</si>
  <si>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</si>
  <si>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</si>
  <si>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</si>
  <si>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</si>
  <si>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</si>
  <si>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</si>
  <si>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</si>
  <si>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</si>
  <si>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</si>
  <si>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</si>
  <si>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</si>
  <si>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</si>
  <si>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</si>
  <si>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</si>
  <si>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</si>
  <si>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</si>
  <si>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</si>
  <si>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</si>
  <si>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</si>
  <si>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</si>
  <si>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</si>
  <si>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</si>
  <si>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</si>
  <si>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</si>
  <si>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</si>
  <si>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</si>
  <si>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</si>
  <si>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</si>
  <si>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</si>
  <si>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</si>
  <si>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</si>
  <si>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</si>
  <si>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</si>
  <si>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</si>
  <si>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</si>
  <si>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</si>
  <si>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</si>
  <si>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</si>
  <si>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</si>
  <si>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</si>
  <si>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</si>
  <si>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</si>
  <si>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</si>
  <si>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</si>
  <si>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</si>
  <si>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</si>
  <si>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</si>
  <si>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</si>
  <si>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</si>
  <si>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</si>
  <si>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</si>
  <si>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</si>
  <si>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</si>
  <si>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</si>
  <si>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</si>
  <si>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</si>
  <si>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</si>
  <si>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</si>
  <si>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</si>
  <si>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</si>
  <si>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</si>
  <si>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</si>
  <si>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</si>
  <si>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</si>
  <si>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</si>
  <si>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</si>
  <si>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</si>
  <si>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</si>
  <si>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</si>
  <si>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</si>
  <si>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</si>
  <si>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</si>
  <si>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</si>
  <si>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</si>
  <si>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</si>
  <si>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</si>
  <si>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</si>
  <si>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</si>
  <si>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</si>
  <si>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</si>
  <si>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</si>
  <si>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</si>
  <si>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</si>
  <si>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</si>
  <si>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</si>
  <si>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</si>
  <si>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</si>
  <si>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</si>
  <si>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</si>
  <si>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</si>
  <si>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</si>
  <si>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</si>
  <si>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</si>
  <si>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</si>
  <si>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</si>
  <si>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</si>
  <si>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</si>
  <si>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</si>
  <si>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</si>
  <si>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</si>
  <si>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</si>
  <si>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</si>
  <si>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</si>
  <si>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</si>
  <si>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</si>
  <si>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</si>
  <si>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</si>
  <si>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</si>
  <si>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</si>
  <si>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</si>
  <si>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</si>
  <si>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</si>
  <si>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</si>
  <si>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</si>
  <si>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</si>
  <si>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</si>
  <si>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</si>
  <si>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</si>
  <si>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</si>
  <si>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</si>
  <si>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</si>
  <si>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</si>
  <si>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</si>
  <si>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</si>
  <si>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</si>
  <si>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</si>
  <si>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</si>
  <si>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</si>
  <si>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</si>
  <si>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</si>
  <si>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</si>
  <si>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</si>
  <si>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</si>
  <si>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</si>
  <si>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</si>
  <si>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</si>
  <si>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</si>
  <si>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</si>
  <si>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</si>
  <si>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</si>
  <si>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</si>
  <si>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</si>
  <si>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</si>
  <si>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</si>
  <si>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</si>
  <si>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</si>
  <si>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</si>
  <si>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</si>
  <si>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</si>
  <si>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</si>
  <si>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</si>
  <si>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</si>
  <si>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</si>
  <si>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</si>
  <si>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</si>
  <si>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</si>
  <si>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</si>
  <si>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</si>
  <si>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</si>
  <si>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</si>
  <si>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</si>
  <si>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</si>
  <si>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</si>
  <si>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</si>
  <si>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</si>
  <si>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</si>
  <si>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</si>
  <si>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</si>
  <si>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</si>
  <si>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</si>
  <si>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</si>
  <si>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</si>
  <si>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</si>
  <si>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</si>
  <si>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</si>
  <si>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</si>
  <si>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</si>
  <si>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</si>
  <si>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</si>
  <si>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</si>
  <si>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</si>
  <si>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</si>
  <si>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</si>
  <si>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</si>
  <si>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</si>
  <si>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</si>
  <si>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</si>
  <si>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</si>
  <si>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</si>
  <si>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</si>
  <si>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</si>
  <si>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</si>
  <si>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</si>
  <si>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</si>
  <si>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</si>
  <si>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</si>
  <si>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</si>
  <si>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</si>
  <si>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</si>
  <si>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</si>
  <si>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</si>
  <si>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</si>
  <si>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</si>
  <si>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</si>
  <si>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</si>
  <si>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</si>
  <si>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</si>
  <si>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</si>
  <si>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</si>
  <si>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</si>
  <si>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</si>
  <si>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</si>
  <si>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</si>
  <si>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</si>
  <si>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</si>
  <si>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</si>
  <si>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</si>
  <si>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</si>
  <si>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</si>
  <si>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</si>
  <si>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</si>
  <si>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</si>
  <si>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</si>
  <si>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</si>
  <si>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</si>
  <si>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</si>
  <si>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</si>
  <si>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</si>
  <si>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</si>
  <si>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</si>
  <si>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</si>
  <si>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</si>
  <si>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</si>
  <si>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</si>
  <si>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</si>
  <si>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</si>
  <si>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</si>
  <si>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</si>
  <si>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</si>
  <si>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</si>
  <si>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</si>
  <si>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</si>
  <si>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</si>
  <si>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</si>
  <si>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</si>
  <si>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</si>
  <si>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</si>
  <si>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</si>
  <si>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</si>
  <si>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</si>
  <si>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</si>
  <si>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</si>
  <si>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</si>
  <si>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</si>
  <si>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</si>
  <si>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</si>
  <si>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</si>
  <si>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</si>
  <si>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</si>
  <si>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</si>
  <si>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</si>
  <si>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</si>
  <si>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</si>
  <si>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</si>
  <si>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</si>
  <si>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</si>
  <si>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</si>
  <si>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</si>
  <si>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</si>
  <si>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</si>
  <si>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</si>
  <si>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</si>
  <si>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</si>
  <si>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</si>
  <si>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</si>
  <si>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</si>
  <si>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</si>
  <si>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</si>
  <si>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</si>
  <si>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</si>
  <si>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</si>
  <si>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</si>
  <si>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</si>
  <si>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</si>
  <si>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</si>
  <si>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</si>
  <si>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</si>
  <si>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</si>
  <si>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</si>
  <si>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</si>
  <si>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</si>
  <si>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</si>
  <si>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</si>
  <si>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</si>
  <si>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</si>
  <si>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</si>
  <si>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</si>
  <si>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</si>
  <si>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</si>
  <si>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</si>
  <si>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</si>
  <si>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</si>
  <si>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</si>
  <si>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</si>
  <si>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</si>
  <si>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</si>
  <si>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</si>
  <si>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</si>
  <si>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</si>
  <si>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</si>
  <si>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</si>
  <si>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</si>
  <si>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</si>
  <si>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</si>
  <si>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</si>
  <si>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</si>
  <si>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</si>
  <si>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</si>
  <si>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</si>
  <si>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</si>
  <si>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</si>
  <si>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</si>
  <si>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</si>
  <si>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</si>
  <si>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</si>
  <si>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</si>
  <si>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</si>
  <si>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</si>
  <si>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</si>
  <si>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</si>
  <si>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</si>
  <si>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</si>
  <si>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</si>
  <si>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</si>
  <si>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</si>
  <si>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</si>
  <si>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</si>
  <si>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</si>
  <si>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</si>
  <si>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</si>
  <si>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</si>
  <si>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</si>
  <si>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</si>
  <si>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</si>
  <si>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</si>
  <si>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</si>
  <si>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</si>
  <si>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</si>
  <si>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</si>
  <si>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</si>
  <si>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</si>
  <si>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</si>
  <si>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</si>
  <si>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</si>
  <si>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</si>
  <si>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</si>
  <si>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</si>
  <si>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</si>
  <si>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</si>
  <si>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</si>
  <si>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</si>
  <si>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</si>
  <si>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</si>
  <si>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</si>
  <si>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</si>
  <si>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</si>
  <si>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</si>
  <si>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</si>
  <si>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</si>
  <si>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</si>
  <si>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</si>
  <si>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</si>
  <si>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</si>
  <si>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</si>
  <si>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</si>
  <si>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</si>
  <si>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</si>
  <si>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</si>
  <si>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</si>
  <si>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</si>
  <si>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</si>
  <si>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</si>
  <si>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</si>
  <si>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</si>
  <si>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</si>
  <si>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</si>
  <si>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</si>
  <si>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</si>
  <si>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</si>
  <si>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</si>
  <si>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</si>
  <si>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</si>
  <si>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</si>
  <si>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</si>
  <si>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</si>
  <si>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</si>
  <si>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</si>
  <si>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</si>
  <si>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</si>
  <si>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</si>
  <si>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</si>
  <si>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</si>
  <si>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</si>
  <si>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</si>
  <si>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</si>
  <si>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</si>
  <si>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</si>
  <si>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</si>
  <si>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</si>
  <si>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</si>
  <si>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</si>
  <si>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</si>
  <si>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</si>
  <si>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</si>
  <si>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</si>
  <si>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</si>
  <si>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</si>
  <si>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</si>
  <si>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</si>
  <si>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</si>
  <si>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</si>
  <si>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</si>
  <si>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</si>
  <si>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</si>
  <si>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</si>
  <si>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</si>
  <si>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</si>
  <si>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</si>
  <si>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</si>
  <si>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</si>
  <si>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</si>
  <si>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</si>
  <si>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</si>
  <si>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</si>
  <si>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</si>
  <si>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</si>
  <si>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</si>
  <si>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</si>
  <si>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</si>
  <si>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</si>
  <si>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</si>
  <si>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</si>
  <si>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</si>
  <si>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</si>
  <si>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</si>
  <si>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</si>
  <si>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</si>
  <si>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</si>
  <si>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</si>
  <si>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</si>
  <si>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</si>
  <si>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</si>
  <si>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</si>
  <si>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</si>
  <si>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</si>
  <si>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</si>
  <si>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</si>
  <si>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</si>
  <si>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</si>
  <si>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</si>
  <si>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</si>
  <si>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</si>
  <si>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</si>
  <si>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</si>
  <si>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</si>
  <si>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</si>
  <si>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</si>
  <si>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</si>
  <si>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</si>
  <si>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</si>
  <si>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</si>
  <si>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</si>
  <si>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</si>
  <si>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</si>
  <si>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</si>
  <si>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</si>
  <si>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</si>
  <si>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</si>
  <si>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</si>
  <si>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</si>
  <si>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</si>
  <si>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</si>
  <si>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</si>
  <si>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</si>
  <si>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</si>
  <si>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</si>
  <si>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</si>
  <si>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</si>
  <si>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</si>
  <si>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</si>
  <si>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</si>
  <si>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</si>
  <si>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</si>
  <si>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</si>
  <si>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</si>
  <si>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</si>
  <si>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</si>
  <si>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</si>
  <si>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</si>
  <si>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</si>
  <si>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</si>
  <si>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</si>
  <si>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</si>
  <si>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</si>
  <si>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</si>
  <si>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</si>
  <si>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</si>
  <si>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</si>
  <si>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</si>
  <si>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</si>
  <si>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</si>
  <si>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</si>
  <si>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</si>
  <si>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</si>
  <si>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</si>
  <si>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</si>
  <si>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</si>
  <si>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</si>
  <si>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</si>
  <si>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</si>
  <si>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</si>
  <si>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</si>
  <si>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</si>
  <si>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</si>
  <si>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</si>
  <si>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</si>
  <si>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</si>
  <si>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</si>
  <si>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</si>
  <si>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</si>
  <si>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</si>
  <si>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</si>
  <si>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</si>
  <si>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</si>
  <si>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</si>
  <si>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</si>
  <si>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</si>
  <si>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</si>
  <si>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</si>
  <si>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</si>
  <si>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</si>
  <si>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</si>
  <si>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</si>
  <si>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</si>
  <si>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</si>
  <si>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</si>
  <si>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</si>
  <si>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</si>
  <si>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</si>
  <si>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</si>
  <si>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</si>
  <si>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</si>
  <si>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</si>
  <si>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</si>
  <si>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</si>
  <si>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</si>
  <si>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</si>
  <si>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</si>
  <si>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</si>
  <si>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</si>
  <si>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</si>
  <si>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</si>
  <si>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</si>
  <si>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</si>
  <si>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</si>
  <si>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</si>
  <si>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</si>
  <si>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</si>
  <si>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</si>
  <si>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</si>
  <si>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</si>
  <si>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</si>
  <si>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</si>
  <si>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</si>
  <si>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</si>
  <si>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</si>
  <si>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</si>
  <si>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</si>
  <si>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</si>
  <si>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</si>
  <si>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</si>
  <si>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</si>
  <si>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</si>
  <si>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</si>
  <si>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</si>
  <si>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</si>
  <si>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</si>
  <si>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</si>
  <si>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</si>
  <si>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</si>
  <si>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</si>
  <si>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</si>
  <si>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</si>
  <si>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</si>
  <si>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</si>
  <si>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</si>
  <si>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</si>
  <si>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</si>
  <si>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</si>
  <si>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</si>
  <si>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</si>
  <si>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</si>
  <si>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</si>
  <si>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</si>
  <si>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</si>
  <si>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</si>
  <si>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</si>
  <si>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</si>
  <si>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</si>
  <si>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</si>
  <si>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</si>
  <si>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</si>
  <si>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</si>
  <si>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</si>
  <si>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</si>
  <si>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</si>
  <si>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</si>
  <si>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</si>
  <si>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</si>
  <si>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</si>
  <si>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</si>
  <si>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</si>
  <si>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</si>
  <si>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</si>
  <si>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</si>
  <si>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</si>
  <si>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</si>
  <si>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</si>
  <si>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</si>
  <si>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</si>
  <si>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</si>
  <si>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</si>
  <si>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</si>
  <si>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</si>
  <si>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</si>
  <si>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</si>
  <si>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</si>
  <si>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</si>
  <si>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</si>
  <si>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</si>
  <si>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</si>
  <si>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</si>
  <si>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</si>
  <si>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</si>
  <si>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</si>
  <si>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</si>
  <si>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</si>
  <si>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</si>
  <si>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</si>
  <si>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</si>
  <si>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</si>
  <si>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</si>
  <si>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</si>
  <si>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</si>
  <si>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</si>
  <si>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</si>
  <si>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</si>
  <si>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</si>
  <si>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</si>
  <si>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</si>
  <si>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</si>
  <si>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</si>
  <si>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</si>
  <si>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</si>
  <si>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</si>
  <si>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</si>
  <si>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</si>
  <si>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</si>
  <si>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</si>
  <si>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</si>
  <si>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</si>
  <si>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</si>
  <si>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</si>
  <si>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</si>
  <si>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</si>
  <si>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</si>
  <si>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</si>
  <si>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</si>
  <si>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</si>
  <si>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</si>
  <si>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</si>
  <si>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</si>
  <si>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</si>
  <si>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</si>
  <si>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</si>
  <si>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</si>
  <si>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</si>
  <si>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</si>
  <si>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</si>
  <si>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</si>
  <si>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</si>
  <si>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</si>
  <si>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</si>
  <si>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</si>
  <si>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</si>
  <si>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</si>
  <si>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</si>
  <si>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</si>
  <si>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</si>
  <si>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</si>
  <si>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</si>
  <si>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</si>
  <si>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</si>
  <si>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</si>
  <si>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</si>
  <si>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</si>
  <si>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</si>
  <si>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</si>
  <si>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</si>
  <si>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</si>
  <si>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</si>
  <si>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</si>
  <si>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</si>
  <si>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</si>
  <si>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</si>
  <si>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</si>
  <si>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</si>
  <si>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</si>
  <si>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</si>
  <si>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</si>
  <si>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</si>
  <si>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</si>
  <si>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</si>
  <si>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</si>
  <si>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</si>
  <si>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</si>
  <si>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</si>
  <si>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</si>
  <si>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</si>
  <si>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</si>
  <si>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</si>
  <si>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</si>
  <si>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</si>
  <si>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</si>
  <si>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</si>
  <si>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</si>
  <si>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</si>
  <si>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</si>
  <si>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</si>
  <si>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</si>
  <si>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</si>
  <si>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</si>
  <si>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</si>
  <si>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</si>
  <si>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</si>
  <si>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</si>
  <si>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</si>
  <si>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</si>
  <si>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</si>
  <si>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</si>
  <si>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</si>
  <si>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</si>
  <si>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</si>
  <si>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</si>
  <si>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</si>
  <si>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</si>
  <si>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</si>
  <si>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</si>
  <si>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</si>
  <si>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</si>
  <si>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</si>
  <si>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</si>
  <si>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</si>
  <si>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</si>
  <si>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</si>
  <si>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</si>
  <si>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</si>
  <si>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</si>
  <si>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</si>
  <si>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</si>
  <si>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</si>
  <si>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</si>
  <si>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</si>
  <si>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</si>
  <si>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</si>
  <si>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</si>
  <si>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</si>
  <si>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</si>
  <si>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</si>
  <si>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</si>
  <si>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</si>
  <si>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</si>
  <si>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</si>
  <si>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</si>
  <si>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</si>
  <si>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</si>
  <si>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</si>
  <si>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</si>
  <si>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</si>
  <si>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</si>
  <si>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</si>
  <si>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</si>
  <si>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</si>
  <si>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</si>
  <si>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</si>
  <si>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</si>
  <si>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</si>
  <si>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</si>
  <si>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</si>
  <si>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</si>
  <si>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</si>
  <si>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</si>
  <si>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</si>
  <si>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</si>
  <si>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</si>
  <si>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</si>
  <si>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</si>
  <si>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</si>
  <si>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</si>
  <si>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</si>
  <si>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</si>
  <si>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</si>
  <si>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</si>
  <si>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</si>
  <si>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</si>
  <si>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</si>
  <si>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</si>
  <si>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</si>
  <si>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</si>
  <si>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</si>
  <si>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</si>
  <si>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</si>
  <si>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</si>
  <si>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</si>
  <si>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</si>
  <si>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</si>
  <si>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</si>
  <si>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</si>
  <si>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</si>
  <si>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</si>
  <si>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</si>
  <si>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</si>
  <si>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</si>
  <si>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</si>
  <si>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</si>
  <si>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</si>
  <si>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</si>
  <si>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</si>
  <si>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</si>
  <si>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</si>
  <si>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</si>
  <si>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</si>
  <si>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</si>
  <si>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</si>
  <si>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</si>
  <si>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</si>
  <si>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</si>
  <si>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</si>
  <si>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</si>
  <si>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</si>
  <si>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</si>
  <si>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</si>
  <si>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</si>
  <si>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</si>
  <si>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</si>
  <si>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</si>
  <si>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</si>
  <si>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</si>
  <si>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</si>
  <si>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</si>
  <si>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</si>
  <si>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</si>
  <si>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</si>
  <si>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</si>
  <si>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</si>
  <si>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</si>
  <si>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</si>
  <si>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</si>
  <si>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</si>
  <si>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</si>
  <si>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</si>
  <si>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</si>
  <si>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</si>
  <si>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</si>
  <si>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</si>
  <si>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</si>
  <si>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</si>
  <si>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</si>
  <si>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</si>
  <si>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</si>
  <si>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</si>
  <si>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</si>
  <si>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</si>
  <si>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</si>
  <si>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</si>
  <si>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</si>
  <si>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</si>
  <si>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</si>
  <si>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</si>
  <si>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</si>
  <si>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</si>
  <si>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</si>
  <si>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</si>
  <si>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</si>
  <si>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</si>
  <si>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</si>
  <si>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</si>
  <si>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</si>
  <si>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</si>
  <si>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</si>
  <si>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</si>
  <si>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</si>
  <si>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</si>
  <si>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</si>
  <si>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</si>
  <si>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</si>
  <si>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</si>
  <si>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</si>
  <si>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</si>
  <si>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</si>
  <si>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</si>
  <si>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</si>
  <si>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</si>
  <si>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</si>
  <si>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</si>
  <si>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</si>
  <si>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</si>
  <si>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</si>
  <si>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</si>
  <si>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</si>
  <si>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</si>
  <si>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</si>
  <si>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</si>
  <si>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</si>
  <si>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</si>
  <si>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</si>
  <si>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</si>
  <si>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</si>
  <si>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</si>
  <si>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</si>
  <si>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</si>
  <si>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</si>
  <si>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</si>
  <si>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</si>
  <si>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</si>
  <si>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</si>
  <si>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</si>
  <si>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</si>
  <si>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</si>
  <si>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</si>
  <si>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</si>
  <si>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</si>
  <si>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</si>
  <si>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</si>
  <si>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</si>
  <si>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</si>
  <si>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</si>
  <si>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</si>
  <si>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</si>
  <si>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</si>
  <si>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</si>
  <si>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</si>
  <si>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</si>
  <si>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</si>
  <si>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</si>
  <si>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</si>
  <si>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</si>
  <si>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</si>
  <si>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</si>
  <si>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</si>
  <si>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</si>
  <si>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</si>
  <si>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</si>
  <si>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</si>
  <si>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</si>
  <si>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</si>
  <si>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</si>
  <si>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</si>
  <si>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</si>
  <si>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</si>
  <si>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</si>
  <si>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</si>
  <si>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</si>
  <si>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</si>
  <si>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</si>
  <si>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</si>
  <si>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</si>
  <si>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</si>
  <si>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</si>
  <si>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</si>
  <si>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</si>
  <si>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</si>
  <si>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</si>
  <si>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</si>
  <si>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</si>
  <si>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</si>
  <si>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</si>
  <si>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</si>
  <si>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</si>
  <si>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</si>
  <si>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</si>
  <si>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</si>
  <si>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</si>
  <si>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</si>
  <si>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</si>
  <si>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</si>
  <si>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</si>
  <si>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</si>
  <si>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</si>
  <si>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</si>
  <si>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</si>
  <si>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</si>
  <si>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</si>
  <si>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</si>
  <si>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</si>
  <si>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</si>
  <si>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</si>
  <si>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</si>
  <si>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</si>
  <si>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</si>
  <si>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</si>
  <si>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</si>
  <si>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</si>
  <si>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</si>
  <si>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</si>
  <si>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</si>
  <si>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</si>
  <si>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</si>
  <si>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</si>
  <si>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</si>
  <si>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</si>
  <si>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</si>
  <si>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</si>
  <si>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</si>
  <si>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</si>
  <si>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</si>
  <si>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</si>
  <si>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</si>
  <si>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</si>
  <si>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</si>
  <si>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</si>
  <si>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</si>
  <si>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</si>
  <si>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</si>
  <si>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</si>
  <si>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</si>
  <si>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</si>
  <si>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</si>
  <si>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</si>
  <si>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</si>
  <si>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</si>
  <si>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</si>
  <si>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</si>
  <si>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</si>
  <si>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</si>
  <si>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</si>
  <si>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</si>
  <si>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</si>
  <si>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</si>
  <si>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</si>
  <si>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</si>
  <si>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</si>
  <si>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</si>
  <si>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</si>
  <si>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</si>
  <si>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</si>
  <si>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</si>
  <si>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</si>
  <si>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</si>
  <si>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</si>
  <si>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</si>
  <si>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</si>
  <si>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</si>
  <si>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</si>
  <si>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</si>
  <si>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</si>
  <si>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</si>
  <si>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</si>
  <si>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</si>
  <si>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</si>
  <si>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</si>
  <si>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</si>
  <si>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</si>
  <si>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</si>
  <si>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</si>
  <si>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</si>
  <si>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</si>
  <si>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</si>
  <si>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</si>
  <si>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</si>
  <si>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</si>
  <si>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</si>
  <si>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</si>
  <si>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</si>
  <si>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</si>
  <si>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</si>
  <si>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</si>
  <si>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</si>
  <si>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</si>
  <si>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</si>
  <si>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</si>
  <si>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</si>
  <si>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</si>
  <si>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</si>
  <si>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</si>
  <si>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</si>
  <si>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</si>
  <si>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</si>
  <si>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</si>
  <si>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</si>
  <si>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</si>
  <si>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</si>
  <si>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</si>
  <si>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</si>
  <si>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</si>
  <si>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</si>
  <si>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</si>
  <si>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</si>
  <si>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</si>
  <si>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</si>
  <si>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</si>
  <si>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</si>
  <si>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</si>
  <si>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</si>
  <si>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</si>
  <si>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</si>
  <si>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</si>
  <si>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</si>
  <si>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</si>
  <si>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</si>
  <si>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</si>
  <si>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</si>
  <si>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</si>
  <si>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</si>
  <si>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</si>
  <si>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</si>
  <si>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</si>
  <si>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</si>
  <si>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</si>
  <si>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</si>
  <si>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</si>
  <si>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</si>
  <si>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</si>
  <si>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</si>
  <si>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</si>
  <si>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</si>
  <si>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</si>
  <si>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</si>
  <si>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</si>
  <si>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</si>
  <si>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</si>
  <si>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</si>
  <si>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</si>
  <si>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</si>
  <si>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</si>
  <si>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</si>
  <si>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</si>
  <si>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</si>
  <si>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</si>
  <si>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</si>
  <si>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</si>
  <si>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</si>
  <si>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</si>
  <si>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</si>
  <si>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</si>
  <si>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</si>
  <si>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</si>
  <si>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</si>
  <si>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</si>
  <si>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</si>
  <si>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</si>
  <si>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</si>
  <si>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</si>
  <si>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</si>
  <si>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</si>
  <si>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</si>
  <si>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</si>
  <si>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</si>
  <si>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</si>
  <si>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</si>
  <si>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</si>
  <si>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</si>
  <si>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</si>
  <si>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</si>
  <si>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</si>
  <si>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</si>
  <si>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</si>
  <si>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</si>
  <si>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</si>
  <si>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</si>
  <si>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</si>
  <si>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</si>
  <si>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</si>
  <si>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</si>
  <si>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</si>
  <si>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</si>
  <si>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</si>
  <si>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</si>
  <si>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</si>
  <si>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</si>
  <si>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</si>
  <si>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</si>
  <si>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</si>
  <si>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</si>
  <si>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</si>
  <si>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</si>
  <si>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</si>
  <si>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</si>
  <si>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</si>
  <si>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</si>
  <si>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</si>
  <si>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</si>
  <si>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</si>
  <si>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</si>
  <si>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</si>
  <si>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</si>
  <si>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</si>
  <si>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</si>
  <si>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</si>
  <si>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</si>
  <si>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</si>
  <si>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</si>
  <si>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</si>
  <si>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</si>
  <si>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</si>
  <si>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</si>
  <si>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</si>
  <si>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</si>
  <si>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</si>
  <si>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</si>
  <si>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</si>
  <si>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</si>
  <si>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</si>
  <si>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</si>
  <si>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</si>
  <si>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</si>
  <si>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</si>
  <si>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</si>
  <si>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</si>
  <si>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</si>
  <si>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</si>
  <si>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</si>
  <si>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</si>
  <si>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</si>
  <si>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</si>
  <si>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</si>
  <si>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</si>
  <si>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</si>
  <si>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</si>
  <si>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</si>
  <si>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</si>
  <si>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</si>
  <si>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</si>
  <si>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</si>
  <si>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</si>
  <si>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</si>
  <si>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</si>
  <si>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</si>
  <si>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</si>
  <si>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</si>
  <si>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</si>
  <si>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</si>
  <si>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</si>
  <si>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</si>
  <si>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</si>
  <si>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</si>
  <si>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</si>
  <si>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</si>
  <si>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</si>
  <si>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</si>
  <si>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</si>
  <si>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</si>
  <si>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</si>
  <si>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</si>
  <si>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</si>
  <si>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</si>
  <si>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</si>
  <si>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</si>
  <si>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</si>
  <si>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</si>
  <si>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</si>
  <si>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</si>
  <si>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</si>
  <si>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</si>
  <si>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</si>
  <si>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</si>
  <si>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</si>
  <si>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</si>
  <si>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</si>
  <si>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</si>
  <si>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</si>
  <si>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</si>
  <si>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</si>
  <si>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</si>
  <si>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</si>
  <si>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</si>
  <si>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</si>
  <si>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</si>
  <si>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</si>
  <si>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</si>
  <si>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</si>
  <si>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</si>
  <si>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</si>
  <si>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</si>
  <si>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</si>
  <si>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</si>
  <si>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</si>
  <si>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</si>
  <si>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</si>
  <si>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</si>
  <si>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</si>
  <si>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</si>
  <si>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</si>
  <si>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</si>
  <si>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</si>
  <si>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</si>
  <si>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</si>
  <si>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</si>
  <si>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</si>
  <si>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</si>
  <si>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</si>
  <si>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</si>
  <si>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</si>
  <si>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</si>
  <si>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</si>
  <si>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</si>
  <si>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</si>
  <si>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</si>
  <si>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</si>
  <si>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</si>
  <si>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</si>
  <si>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</si>
  <si>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</si>
  <si>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</si>
  <si>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</si>
  <si>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</si>
  <si>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</si>
  <si>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</si>
  <si>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</si>
  <si>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</si>
  <si>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</si>
  <si>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</si>
  <si>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</si>
  <si>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</si>
  <si>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</si>
  <si>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</si>
  <si>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</si>
  <si>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</si>
  <si>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</si>
  <si>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</si>
  <si>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</si>
  <si>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</si>
  <si>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</si>
  <si>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</si>
  <si>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</si>
  <si>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</si>
  <si>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</si>
  <si>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</si>
  <si>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</si>
  <si>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</si>
  <si>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</si>
  <si>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</si>
  <si>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</si>
  <si>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</si>
  <si>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</si>
  <si>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</si>
  <si>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</si>
  <si>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</si>
  <si>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</si>
  <si>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</si>
  <si>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</si>
  <si>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</si>
  <si>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</si>
  <si>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</si>
  <si>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</si>
  <si>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</si>
  <si>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</si>
  <si>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</si>
  <si>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</si>
  <si>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</si>
  <si>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</si>
  <si>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</si>
  <si>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</si>
  <si>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</si>
  <si>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</si>
  <si>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</si>
  <si>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</si>
  <si>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</si>
  <si>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</si>
  <si>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</si>
  <si>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</si>
  <si>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</si>
  <si>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</si>
  <si>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</si>
  <si>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</si>
  <si>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</si>
  <si>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</si>
  <si>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</si>
  <si>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</si>
  <si>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</si>
  <si>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</si>
  <si>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</si>
  <si>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</si>
  <si>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</si>
  <si>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</si>
  <si>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</si>
  <si>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</si>
  <si>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</si>
  <si>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</si>
  <si>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</si>
  <si>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</si>
  <si>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</si>
  <si>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</si>
  <si>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</si>
  <si>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</si>
  <si>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</si>
  <si>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</si>
  <si>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</si>
  <si>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</si>
  <si>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</si>
  <si>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</si>
  <si>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</si>
  <si>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</si>
  <si>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</si>
  <si>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</si>
  <si>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</si>
  <si>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</si>
  <si>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</si>
  <si>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</si>
  <si>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</si>
  <si>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</si>
  <si>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</si>
  <si>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</si>
  <si>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</si>
  <si>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</si>
  <si>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</si>
  <si>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</si>
  <si>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</si>
  <si>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</si>
  <si>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</si>
  <si>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</si>
  <si>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</si>
  <si>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</si>
  <si>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</si>
  <si>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</si>
  <si>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</si>
  <si>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</si>
  <si>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</si>
  <si>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</si>
  <si>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</si>
  <si>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</si>
  <si>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</si>
  <si>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</si>
  <si>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</si>
  <si>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</si>
  <si>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</si>
  <si>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</si>
  <si>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</si>
  <si>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</si>
  <si>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</si>
  <si>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</si>
  <si>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</si>
  <si>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</si>
  <si>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</si>
  <si>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</si>
  <si>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</si>
  <si>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</si>
  <si>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</si>
  <si>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</si>
  <si>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</si>
  <si>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</si>
  <si>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</si>
  <si>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</si>
  <si>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</si>
  <si>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</si>
  <si>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</si>
  <si>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</si>
  <si>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</si>
  <si>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</si>
  <si>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</si>
  <si>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</si>
  <si>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</si>
  <si>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</si>
  <si>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</si>
  <si>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</si>
  <si>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</si>
  <si>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</si>
  <si>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</si>
  <si>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</si>
  <si>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</si>
  <si>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</si>
  <si>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</si>
  <si>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</si>
  <si>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</si>
  <si>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</si>
  <si>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</si>
  <si>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</si>
  <si>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</si>
  <si>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</si>
  <si>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</si>
  <si>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</si>
  <si>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</si>
  <si>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</si>
  <si>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</si>
  <si>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</si>
  <si>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</si>
  <si>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</si>
  <si>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</si>
  <si>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</si>
  <si>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</si>
  <si>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</si>
  <si>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</si>
  <si>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</si>
  <si>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</si>
  <si>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</si>
  <si>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</si>
  <si>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</si>
  <si>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</si>
  <si>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</si>
  <si>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</si>
  <si>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</si>
  <si>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</si>
  <si>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</si>
  <si>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</si>
  <si>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</si>
  <si>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</si>
  <si>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</si>
  <si>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</si>
  <si>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</si>
  <si>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</si>
  <si>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</si>
  <si>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</si>
  <si>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</si>
  <si>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</si>
  <si>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</si>
  <si>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</si>
  <si>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</si>
  <si>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</si>
  <si>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</si>
  <si>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</si>
  <si>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</si>
  <si>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</si>
  <si>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</si>
  <si>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</si>
  <si>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</si>
  <si>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</si>
  <si>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</si>
  <si>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</si>
  <si>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</si>
  <si>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</si>
  <si>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</si>
  <si>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</si>
  <si>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</si>
  <si>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</si>
  <si>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</si>
  <si>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</si>
  <si>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</si>
  <si>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</si>
  <si>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</si>
  <si>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</si>
  <si>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</si>
  <si>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</si>
  <si>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</si>
  <si>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</si>
  <si>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</si>
  <si>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</si>
  <si>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</si>
  <si>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</si>
  <si>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</si>
  <si>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</si>
  <si>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</si>
  <si>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</si>
  <si>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</si>
  <si>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</si>
  <si>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</si>
  <si>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</si>
  <si>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</si>
  <si>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</si>
  <si>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</si>
  <si>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</si>
  <si>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</si>
  <si>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</si>
  <si>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</si>
  <si>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</si>
  <si>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</si>
  <si>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</si>
  <si>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</si>
  <si>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</si>
  <si>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</si>
  <si>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</si>
  <si>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</si>
  <si>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</si>
  <si>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</si>
  <si>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</si>
  <si>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</si>
  <si>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</si>
  <si>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</si>
  <si>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</si>
  <si>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</si>
  <si>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</si>
  <si>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</si>
  <si>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</si>
  <si>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</si>
  <si>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</si>
  <si>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</si>
  <si>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</si>
  <si>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</si>
  <si>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</si>
  <si>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</si>
  <si>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</si>
  <si>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</si>
  <si>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</si>
  <si>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</si>
  <si>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</si>
  <si>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</si>
  <si>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</si>
  <si>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</si>
  <si>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</si>
  <si>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</si>
  <si>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</si>
  <si>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</si>
  <si>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</si>
  <si>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</si>
  <si>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</si>
  <si>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</si>
  <si>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</si>
  <si>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</si>
  <si>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</si>
  <si>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</si>
  <si>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</si>
  <si>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</si>
  <si>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</si>
  <si>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</si>
  <si>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</si>
  <si>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</si>
  <si>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</si>
  <si>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</si>
  <si>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</si>
  <si>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</si>
  <si>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</si>
  <si>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</si>
  <si>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</si>
  <si>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</si>
  <si>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</si>
  <si>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</si>
  <si>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</si>
  <si>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</si>
  <si>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</si>
  <si>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</si>
  <si>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</si>
  <si>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</si>
  <si>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</si>
  <si>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</si>
  <si>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</si>
  <si>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</si>
  <si>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</si>
  <si>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</si>
  <si>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</si>
  <si>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</si>
  <si>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</si>
  <si>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</si>
  <si>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</si>
  <si>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</si>
  <si>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</si>
  <si>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</si>
  <si>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</si>
  <si>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</si>
  <si>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</si>
  <si>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</si>
  <si>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</si>
  <si>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</si>
  <si>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</si>
  <si>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</si>
  <si>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</si>
  <si>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</si>
  <si>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</si>
  <si>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</si>
  <si>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</si>
  <si>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</si>
  <si>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</si>
  <si>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</si>
  <si>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</si>
  <si>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</si>
  <si>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</si>
  <si>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</si>
  <si>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</si>
  <si>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</si>
  <si>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</si>
  <si>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</si>
  <si>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</si>
  <si>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</si>
  <si>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</si>
  <si>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</si>
  <si>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</si>
  <si>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</si>
  <si>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</si>
  <si>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</si>
  <si>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</si>
  <si>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</si>
  <si>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</si>
  <si>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</si>
  <si>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</si>
  <si>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</si>
  <si>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</si>
  <si>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</si>
  <si>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</si>
  <si>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</si>
  <si>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</si>
  <si>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</si>
  <si>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</si>
  <si>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</si>
  <si>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</si>
  <si>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</si>
  <si>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</si>
  <si>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</si>
  <si>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</si>
  <si>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</si>
  <si>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</si>
  <si>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</si>
  <si>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</si>
  <si>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</si>
  <si>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</si>
  <si>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</si>
  <si>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</si>
  <si>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</si>
  <si>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</si>
  <si>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</si>
  <si>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</si>
  <si>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</si>
  <si>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</si>
  <si>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</si>
  <si>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</si>
  <si>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</si>
  <si>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</si>
  <si>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</si>
  <si>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</si>
  <si>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</si>
  <si>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</si>
  <si>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</si>
  <si>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</si>
  <si>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</si>
  <si>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</si>
  <si>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</si>
  <si>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</si>
  <si>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</si>
  <si>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</si>
  <si>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</si>
  <si>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</si>
  <si>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</si>
  <si>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</si>
  <si>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</si>
  <si>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</si>
  <si>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</si>
  <si>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</si>
  <si>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</si>
  <si>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</si>
  <si>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</si>
  <si>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</si>
  <si>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</si>
  <si>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</si>
  <si>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</si>
  <si>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</si>
  <si>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</si>
  <si>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</si>
  <si>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</si>
  <si>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</si>
  <si>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</si>
  <si>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</si>
  <si>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</si>
  <si>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</si>
  <si>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</si>
  <si>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</si>
  <si>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</si>
  <si>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</si>
  <si>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</si>
  <si>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</si>
  <si>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</si>
  <si>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</si>
  <si>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</si>
  <si>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</si>
  <si>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</si>
  <si>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</si>
  <si>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</si>
  <si>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</si>
  <si>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</si>
  <si>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</si>
  <si>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</si>
  <si>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</si>
  <si>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</si>
  <si>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</si>
  <si>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</si>
  <si>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</si>
  <si>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</si>
  <si>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</si>
  <si>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</si>
  <si>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</si>
  <si>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</si>
  <si>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</si>
  <si>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</si>
  <si>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</si>
  <si>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</si>
  <si>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</si>
  <si>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</si>
  <si>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</si>
  <si>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</si>
  <si>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</si>
  <si>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</si>
  <si>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</si>
  <si>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</si>
  <si>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</si>
  <si>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</si>
  <si>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</si>
  <si>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</si>
  <si>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</si>
  <si>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</si>
  <si>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</si>
  <si>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</si>
  <si>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</si>
  <si>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</si>
  <si>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</si>
  <si>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</si>
  <si>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</si>
  <si>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</si>
  <si>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</si>
  <si>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</si>
  <si>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</si>
  <si>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</si>
  <si>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</si>
  <si>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</si>
  <si>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</si>
  <si>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</si>
  <si>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</si>
  <si>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</si>
  <si>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</si>
  <si>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</si>
  <si>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</si>
  <si>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</si>
  <si>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</si>
  <si>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</si>
  <si>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</si>
  <si>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</si>
  <si>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</si>
  <si>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</si>
  <si>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</si>
  <si>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</si>
  <si>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</si>
  <si>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</si>
  <si>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</si>
  <si>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</si>
  <si>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</si>
  <si>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</si>
  <si>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</si>
  <si>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</si>
  <si>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</si>
  <si>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</si>
  <si>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</si>
  <si>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</si>
  <si>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</si>
  <si>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</si>
  <si>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</si>
  <si>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</si>
  <si>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</si>
  <si>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</si>
  <si>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</si>
  <si>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</si>
  <si>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</si>
  <si>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</si>
  <si>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</si>
  <si>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</si>
  <si>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</si>
  <si>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</si>
  <si>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</si>
  <si>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</si>
  <si>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</si>
  <si>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</si>
  <si>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</si>
  <si>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</si>
  <si>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</si>
  <si>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</si>
  <si>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</si>
  <si>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</si>
  <si>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</si>
  <si>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</si>
  <si>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</si>
  <si>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</si>
  <si>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</si>
  <si>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</si>
  <si>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</si>
  <si>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</si>
  <si>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</si>
  <si>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</si>
  <si>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</si>
  <si>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</si>
  <si>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</si>
  <si>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</si>
  <si>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</si>
  <si>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</si>
  <si>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</si>
  <si>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</si>
  <si>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</si>
  <si>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</si>
  <si>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</si>
  <si>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</si>
  <si>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</si>
  <si>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</si>
  <si>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</si>
  <si>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</si>
  <si>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</si>
  <si>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</si>
  <si>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</si>
  <si>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</si>
  <si>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</si>
  <si>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</si>
  <si>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</si>
  <si>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</si>
  <si>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</si>
  <si>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</si>
  <si>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</si>
  <si>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</si>
  <si>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</si>
  <si>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</si>
  <si>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</si>
  <si>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</si>
  <si>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</si>
  <si>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</si>
  <si>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</si>
  <si>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</si>
  <si>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</si>
  <si>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</si>
  <si>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</si>
  <si>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</si>
  <si>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</si>
  <si>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</si>
  <si>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</si>
  <si>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</si>
  <si>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</si>
  <si>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</si>
  <si>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</si>
  <si>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</si>
  <si>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</si>
  <si>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</si>
  <si>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</si>
  <si>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</si>
  <si>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</si>
  <si>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</si>
  <si>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</si>
  <si>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</si>
  <si>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</si>
  <si>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</si>
  <si>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</si>
  <si>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</si>
  <si>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</si>
  <si>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</si>
  <si>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</si>
  <si>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</si>
  <si>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</si>
  <si>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</si>
  <si>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</si>
  <si>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</si>
  <si>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</si>
  <si>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</si>
  <si>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</si>
  <si>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</si>
  <si>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</si>
  <si>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</si>
  <si>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</si>
  <si>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</si>
  <si>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</si>
  <si>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</si>
  <si>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</si>
  <si>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</si>
  <si>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</si>
  <si>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</si>
  <si>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</si>
  <si>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</si>
  <si>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</si>
  <si>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</si>
  <si>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</si>
  <si>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</si>
  <si>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</si>
  <si>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</si>
  <si>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</si>
  <si>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</si>
  <si>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</si>
  <si>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</si>
  <si>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</si>
  <si>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</si>
  <si>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</si>
  <si>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</si>
  <si>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</si>
  <si>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</si>
  <si>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</si>
  <si>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</si>
  <si>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</si>
  <si>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</si>
  <si>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</si>
  <si>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</si>
  <si>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</si>
  <si>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</si>
  <si>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</si>
  <si>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</si>
  <si>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</si>
  <si>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</si>
  <si>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</si>
  <si>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</si>
  <si>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</si>
  <si>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</si>
  <si>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</si>
  <si>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</si>
  <si>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</si>
  <si>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</si>
  <si>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</si>
  <si>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</si>
  <si>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</si>
  <si>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</si>
  <si>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</si>
  <si>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</si>
  <si>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</si>
  <si>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</si>
  <si>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</si>
  <si>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</si>
  <si>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</si>
  <si>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</si>
  <si>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</si>
  <si>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</si>
  <si>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</si>
  <si>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</si>
  <si>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</si>
  <si>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</si>
  <si>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</si>
  <si>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</si>
  <si>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</si>
  <si>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</si>
  <si>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</si>
  <si>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</si>
  <si>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</si>
  <si>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</si>
  <si>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</si>
  <si>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</si>
  <si>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</si>
  <si>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</si>
  <si>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</si>
  <si>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</si>
  <si>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</si>
  <si>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</si>
  <si>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</si>
  <si>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</si>
  <si>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</si>
  <si>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</si>
  <si>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</si>
  <si>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</si>
  <si>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</si>
  <si>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</si>
  <si>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</si>
  <si>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</si>
  <si>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</si>
  <si>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</si>
  <si>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</si>
  <si>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</si>
  <si>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</si>
  <si>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</si>
  <si>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</si>
  <si>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</si>
  <si>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</si>
  <si>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</si>
  <si>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</si>
  <si>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</si>
  <si>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</si>
  <si>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</si>
  <si>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</si>
  <si>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</si>
  <si>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</si>
  <si>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</si>
  <si>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</si>
  <si>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</si>
  <si>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</si>
  <si>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</si>
  <si>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</si>
  <si>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</si>
  <si>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</si>
  <si>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</si>
  <si>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</si>
  <si>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</si>
  <si>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</si>
  <si>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</si>
  <si>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</si>
  <si>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</si>
  <si>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</si>
  <si>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</si>
  <si>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</si>
  <si>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</si>
  <si>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</si>
  <si>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</si>
  <si>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</si>
  <si>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</si>
  <si>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</si>
  <si>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</si>
  <si>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</si>
  <si>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</si>
  <si>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</si>
  <si>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</si>
  <si>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</si>
  <si>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</si>
  <si>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</si>
  <si>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</si>
  <si>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</si>
  <si>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</si>
  <si>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</si>
  <si>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</si>
  <si>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</si>
  <si>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</si>
  <si>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</si>
  <si>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</si>
  <si>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</si>
  <si>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</si>
  <si>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</si>
  <si>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</si>
  <si>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</si>
  <si>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</si>
  <si>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</si>
  <si>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</si>
  <si>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</si>
  <si>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</si>
  <si>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</si>
  <si>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</si>
  <si>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</si>
  <si>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</si>
  <si>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</si>
  <si>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</si>
  <si>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</si>
  <si>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</si>
  <si>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</si>
  <si>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</si>
  <si>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</si>
  <si>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</si>
  <si>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</si>
  <si>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</si>
  <si>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</si>
  <si>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</si>
  <si>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</si>
  <si>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</si>
  <si>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</si>
  <si>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</si>
  <si>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</si>
  <si>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</si>
  <si>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</si>
  <si>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</si>
  <si>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</si>
  <si>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</si>
  <si>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</si>
  <si>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</si>
  <si>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</si>
  <si>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</si>
  <si>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</si>
  <si>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</si>
  <si>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</si>
  <si>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</si>
  <si>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</si>
  <si>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</si>
  <si>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</si>
  <si>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</si>
  <si>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</si>
  <si>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</si>
  <si>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</si>
  <si>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</si>
  <si>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</si>
  <si>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</si>
  <si>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</si>
  <si>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</si>
  <si>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</si>
  <si>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</si>
  <si>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</si>
  <si>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</si>
  <si>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</si>
  <si>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</si>
  <si>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</si>
  <si>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</si>
  <si>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</si>
  <si>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</si>
  <si>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</si>
  <si>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</si>
  <si>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</si>
  <si>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</si>
  <si>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</si>
  <si>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</si>
  <si>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</si>
  <si>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</si>
  <si>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</si>
  <si>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</si>
  <si>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</si>
  <si>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</si>
  <si>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</si>
  <si>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</si>
  <si>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</si>
  <si>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</si>
  <si>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</si>
  <si>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</si>
  <si>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</si>
  <si>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</si>
  <si>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</si>
  <si>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</si>
  <si>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</si>
  <si>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</si>
  <si>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</si>
  <si>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</si>
  <si>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</si>
  <si>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</si>
  <si>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</si>
  <si>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</si>
  <si>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</si>
  <si>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</si>
  <si>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</si>
  <si>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</si>
  <si>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</si>
  <si>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</si>
  <si>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</si>
  <si>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</si>
  <si>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</si>
  <si>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</si>
  <si>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</si>
  <si>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</si>
  <si>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</si>
  <si>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</si>
  <si>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</si>
  <si>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</si>
  <si>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</si>
  <si>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</si>
  <si>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</si>
  <si>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</si>
  <si>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</si>
  <si>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</si>
  <si>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</si>
  <si>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</si>
  <si>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</si>
  <si>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</si>
  <si>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</si>
  <si>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</si>
  <si>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</si>
  <si>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</si>
  <si>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</si>
  <si>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</si>
  <si>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</si>
  <si>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</si>
  <si>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</si>
  <si>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</si>
  <si>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</si>
  <si>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</si>
  <si>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</si>
  <si>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</si>
  <si>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</si>
  <si>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</si>
  <si>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</si>
  <si>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</si>
  <si>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</si>
  <si>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</si>
  <si>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</si>
  <si>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</si>
  <si>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</si>
  <si>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</si>
  <si>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</si>
  <si>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</si>
  <si>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</si>
  <si>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</si>
  <si>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</si>
  <si>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</si>
  <si>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</si>
  <si>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</si>
  <si>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</si>
  <si>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</si>
  <si>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</si>
  <si>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</si>
  <si>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</si>
  <si>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</si>
  <si>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</si>
  <si>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</si>
  <si>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</si>
  <si>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</si>
  <si>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</si>
  <si>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</si>
  <si>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</si>
  <si>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</si>
  <si>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</si>
  <si>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</si>
  <si>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</si>
  <si>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</si>
  <si>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</si>
  <si>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</si>
  <si>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</si>
  <si>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</si>
  <si>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</si>
  <si>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</si>
  <si>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</si>
  <si>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</si>
  <si>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</si>
  <si>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</si>
  <si>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</si>
  <si>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</si>
  <si>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</si>
  <si>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</si>
  <si>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</si>
  <si>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</si>
  <si>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</si>
  <si>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</si>
  <si>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</si>
  <si>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</si>
  <si>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</si>
  <si>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</si>
  <si>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</si>
  <si>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</si>
  <si>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</si>
  <si>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</si>
  <si>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</si>
  <si>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</si>
  <si>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</si>
  <si>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</si>
  <si>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</si>
  <si>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</si>
  <si>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</si>
  <si>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</si>
  <si>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</si>
  <si>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</si>
  <si>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</si>
  <si>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</si>
  <si>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</si>
  <si>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</si>
  <si>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</si>
  <si>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</si>
  <si>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</si>
  <si>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</si>
  <si>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</si>
  <si>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</si>
  <si>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</si>
  <si>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</si>
  <si>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</si>
  <si>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</si>
  <si>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</si>
  <si>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</si>
  <si>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</si>
  <si>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</si>
  <si>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</si>
  <si>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</si>
  <si>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</si>
  <si>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</si>
  <si>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</si>
  <si>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</si>
  <si>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</si>
  <si>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</si>
  <si>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</si>
  <si>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</si>
  <si>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</si>
  <si>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</si>
  <si>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</si>
  <si>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</si>
  <si>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</si>
  <si>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</si>
  <si>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</si>
  <si>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</si>
  <si>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</si>
  <si>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</si>
  <si>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</si>
  <si>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</si>
  <si>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</si>
  <si>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</si>
  <si>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</si>
  <si>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</si>
  <si>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</si>
  <si>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</si>
  <si>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</si>
  <si>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</si>
  <si>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</si>
  <si>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</si>
  <si>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</si>
  <si>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</si>
  <si>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</si>
  <si>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</si>
  <si>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</si>
  <si>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</si>
  <si>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</si>
  <si>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</si>
  <si>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</si>
  <si>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</si>
  <si>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</si>
  <si>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</si>
  <si>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</si>
  <si>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</si>
  <si>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</si>
  <si>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</si>
  <si>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</si>
  <si>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</si>
  <si>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</si>
  <si>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</si>
  <si>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</si>
  <si>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</si>
  <si>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</si>
  <si>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</si>
  <si>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</si>
  <si>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</si>
  <si>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</si>
  <si>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</si>
  <si>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</si>
  <si>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</si>
  <si>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</si>
  <si>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</si>
  <si>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</si>
  <si>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</si>
  <si>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</si>
  <si>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</si>
  <si>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</si>
  <si>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</si>
  <si>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</si>
  <si>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</si>
  <si>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</si>
  <si>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</si>
  <si>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</si>
  <si>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</si>
  <si>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</si>
  <si>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</si>
  <si>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</si>
  <si>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</si>
  <si>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</si>
  <si>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</si>
  <si>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</si>
  <si>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</si>
  <si>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</si>
  <si>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</si>
  <si>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</si>
  <si>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</si>
  <si>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</si>
  <si>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</si>
  <si>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</si>
  <si>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</si>
  <si>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</si>
  <si>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</si>
  <si>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</si>
  <si>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</si>
  <si>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</si>
  <si>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</si>
  <si>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</si>
  <si>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</si>
  <si>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</si>
  <si>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</si>
  <si>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</si>
  <si>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</si>
  <si>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</si>
  <si>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</si>
  <si>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</si>
  <si>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</si>
  <si>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</si>
  <si>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</si>
  <si>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</si>
  <si>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</si>
  <si>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</si>
  <si>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</si>
  <si>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</si>
  <si>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</si>
  <si>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</si>
  <si>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</si>
  <si>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</si>
  <si>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</si>
  <si>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</si>
  <si>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</si>
  <si>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</si>
  <si>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</si>
  <si>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</si>
  <si>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</si>
  <si>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</si>
  <si>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</si>
  <si>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</si>
  <si>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</si>
  <si>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</si>
  <si>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</si>
  <si>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</si>
  <si>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</si>
  <si>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</si>
  <si>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</si>
  <si>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</si>
  <si>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</si>
  <si>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</si>
  <si>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</si>
  <si>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</si>
  <si>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</si>
  <si>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</si>
  <si>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</si>
  <si>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</si>
  <si>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</si>
  <si>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</si>
  <si>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</si>
  <si>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</si>
  <si>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</si>
  <si>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</si>
  <si>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</si>
  <si>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</si>
  <si>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</si>
  <si>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</si>
  <si>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</si>
  <si>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</si>
  <si>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</si>
  <si>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</si>
  <si>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</si>
  <si>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</si>
  <si>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</si>
  <si>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</si>
  <si>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</si>
  <si>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</si>
  <si>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</si>
  <si>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</si>
  <si>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</si>
  <si>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</si>
  <si>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</si>
  <si>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</si>
  <si>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</si>
  <si>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</si>
  <si>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</si>
  <si>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</si>
  <si>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</si>
  <si>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</si>
  <si>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</si>
  <si>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</si>
  <si>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</si>
  <si>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</si>
  <si>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</si>
  <si>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</si>
  <si>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</si>
  <si>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</si>
  <si>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</si>
  <si>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</si>
  <si>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</si>
  <si>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</si>
  <si>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</si>
  <si>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</si>
  <si>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</si>
  <si>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</si>
  <si>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</si>
  <si>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</si>
  <si>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</si>
  <si>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</si>
  <si>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</si>
  <si>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</si>
  <si>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</si>
  <si>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</si>
  <si>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</si>
  <si>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</si>
  <si>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</si>
  <si>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</si>
  <si>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</si>
  <si>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</si>
  <si>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</si>
  <si>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</si>
  <si>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</si>
  <si>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</si>
  <si>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</si>
  <si>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</si>
  <si>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</si>
  <si>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</si>
  <si>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</si>
  <si>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</si>
  <si>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</si>
  <si>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</si>
  <si>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</si>
  <si>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</si>
  <si>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</si>
  <si>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</si>
  <si>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</si>
  <si>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</si>
  <si>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</si>
  <si>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</si>
  <si>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</si>
  <si>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</si>
  <si>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</si>
  <si>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</si>
  <si>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</si>
  <si>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</si>
  <si>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</si>
  <si>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</si>
  <si>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</si>
  <si>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</si>
  <si>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</si>
  <si>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</si>
  <si>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</si>
  <si>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</si>
  <si>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</si>
  <si>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</si>
  <si>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</si>
  <si>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</si>
  <si>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</si>
  <si>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</si>
  <si>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</si>
  <si>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</si>
  <si>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</si>
  <si>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</si>
  <si>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</si>
  <si>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</si>
  <si>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</si>
  <si>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</si>
  <si>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</si>
  <si>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</si>
  <si>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</si>
  <si>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</si>
  <si>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</si>
  <si>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</si>
  <si>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</si>
  <si>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</si>
  <si>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</si>
  <si>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</si>
  <si>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</si>
  <si>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</si>
  <si>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</si>
  <si>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</si>
  <si>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</si>
  <si>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</si>
  <si>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</si>
  <si>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</si>
  <si>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</si>
  <si>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</si>
  <si>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</si>
  <si>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</si>
  <si>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</si>
  <si>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</si>
  <si>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</si>
  <si>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</si>
  <si>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</si>
  <si>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</si>
  <si>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</si>
  <si>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</si>
  <si>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</si>
  <si>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</si>
  <si>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</si>
  <si>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</si>
  <si>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</si>
  <si>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</si>
  <si>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</si>
  <si>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</si>
  <si>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</si>
  <si>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</si>
  <si>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</si>
  <si>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</si>
  <si>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</si>
  <si>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</si>
  <si>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</si>
  <si>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</si>
  <si>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</si>
  <si>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</si>
  <si>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</si>
  <si>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</si>
  <si>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</si>
  <si>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</si>
  <si>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</si>
  <si>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</si>
  <si>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</si>
  <si>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</si>
  <si>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</si>
  <si>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</si>
  <si>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</si>
  <si>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</si>
  <si>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</si>
  <si>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</si>
  <si>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</si>
  <si>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</si>
  <si>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</si>
  <si>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</si>
  <si>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</si>
  <si>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</si>
  <si>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</si>
  <si>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</si>
  <si>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</si>
  <si>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</si>
  <si>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</si>
  <si>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</si>
  <si>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</si>
  <si>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</si>
  <si>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</si>
  <si>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</si>
  <si>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</si>
  <si>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</si>
  <si>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</si>
  <si>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</si>
  <si>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</si>
  <si>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</si>
  <si>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</si>
  <si>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</si>
  <si>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</si>
  <si>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</si>
  <si>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</si>
  <si>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</si>
  <si>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</si>
  <si>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</si>
  <si>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</si>
  <si>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</si>
  <si>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</si>
  <si>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</si>
  <si>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</si>
  <si>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</si>
  <si>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</si>
  <si>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</si>
  <si>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</si>
  <si>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</si>
  <si>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</si>
  <si>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</si>
  <si>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</si>
  <si>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</si>
  <si>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</si>
  <si>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</si>
  <si>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</si>
  <si>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</si>
  <si>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</si>
  <si>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</si>
  <si>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</si>
  <si>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</si>
  <si>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</si>
  <si>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</si>
  <si>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</si>
  <si>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</si>
  <si>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</si>
  <si>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</si>
  <si>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</si>
  <si>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</si>
  <si>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</si>
  <si>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</si>
  <si>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</si>
  <si>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</si>
  <si>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</si>
  <si>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</si>
  <si>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</si>
  <si>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</si>
  <si>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</si>
  <si>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</si>
  <si>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</si>
  <si>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</si>
  <si>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</si>
  <si>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</si>
  <si>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</si>
  <si>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</si>
  <si>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</si>
  <si>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</si>
  <si>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</si>
  <si>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</si>
  <si>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</si>
  <si>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</si>
  <si>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</si>
  <si>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</si>
  <si>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</si>
  <si>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</si>
  <si>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</si>
  <si>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</si>
  <si>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</si>
  <si>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</si>
  <si>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</si>
  <si>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</si>
  <si>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</si>
  <si>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</si>
  <si>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</si>
  <si>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</si>
  <si>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</si>
  <si>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</si>
  <si>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</si>
  <si>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</si>
  <si>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</si>
  <si>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</si>
  <si>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</si>
  <si>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</si>
  <si>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</si>
  <si>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</si>
  <si>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</si>
  <si>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</si>
  <si>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</si>
  <si>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</si>
  <si>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</si>
  <si>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</si>
  <si>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</si>
  <si>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</si>
  <si>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</si>
  <si>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</si>
  <si>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</si>
  <si>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</si>
  <si>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</si>
  <si>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</si>
  <si>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</si>
  <si>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</si>
  <si>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</si>
  <si>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</si>
  <si>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</si>
  <si>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</si>
  <si>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</si>
  <si>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</si>
  <si>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</si>
  <si>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</si>
  <si>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</si>
  <si>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</si>
  <si>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</si>
  <si>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</si>
  <si>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</si>
  <si>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</si>
  <si>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</si>
  <si>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</si>
  <si>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</si>
  <si>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</si>
  <si>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</si>
  <si>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</si>
  <si>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</si>
  <si>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</si>
  <si>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</si>
  <si>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</si>
  <si>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</si>
  <si>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</si>
  <si>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</si>
  <si>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</si>
  <si>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</si>
  <si>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</si>
  <si>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</si>
  <si>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</si>
  <si>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</si>
  <si>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</si>
  <si>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</si>
  <si>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</si>
  <si>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</si>
  <si>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</si>
  <si>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</si>
  <si>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</si>
  <si>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</si>
  <si>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</si>
  <si>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</si>
  <si>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</si>
  <si>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</si>
  <si>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</si>
  <si>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</si>
  <si>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</si>
  <si>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</si>
  <si>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</si>
  <si>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</si>
  <si>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</si>
  <si>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</si>
  <si>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</si>
  <si>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</si>
  <si>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</si>
  <si>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</si>
  <si>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</si>
  <si>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</si>
  <si>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</si>
  <si>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</si>
  <si>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</si>
  <si>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</si>
  <si>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</si>
  <si>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</si>
  <si>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</si>
  <si>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</si>
  <si>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</si>
  <si>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</si>
  <si>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</si>
  <si>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</si>
  <si>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</si>
  <si>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</si>
  <si>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</si>
  <si>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</si>
  <si>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</si>
  <si>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</si>
  <si>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</si>
  <si>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</si>
  <si>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</si>
  <si>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</si>
  <si>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</si>
  <si>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</si>
  <si>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</si>
  <si>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</si>
  <si>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</si>
  <si>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</si>
  <si>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</si>
  <si>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</si>
  <si>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</si>
  <si>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</si>
  <si>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</si>
  <si>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</si>
  <si>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</si>
  <si>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</si>
  <si>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</si>
  <si>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</si>
  <si>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</si>
  <si>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</si>
  <si>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</si>
  <si>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</si>
  <si>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</si>
  <si>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</si>
  <si>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</si>
  <si>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</si>
  <si>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</si>
  <si>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</si>
  <si>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</si>
  <si>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</si>
  <si>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</si>
  <si>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</si>
  <si>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</si>
  <si>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</si>
  <si>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</si>
  <si>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</si>
  <si>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</si>
  <si>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</si>
  <si>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</si>
  <si>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</si>
  <si>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</si>
  <si>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</si>
  <si>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</si>
  <si>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</si>
  <si>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</si>
  <si>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</si>
  <si>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</si>
  <si>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</si>
  <si>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</si>
  <si>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</si>
  <si>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</si>
  <si>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</si>
  <si>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</si>
  <si>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</si>
  <si>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</si>
  <si>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</si>
  <si>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</si>
  <si>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</si>
  <si>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</si>
  <si>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</si>
  <si>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</si>
  <si>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</si>
  <si>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</si>
  <si>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</si>
  <si>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</si>
  <si>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</si>
  <si>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</si>
  <si>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</si>
  <si>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</si>
  <si>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</si>
  <si>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</si>
  <si>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</si>
  <si>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</si>
  <si>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</si>
  <si>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</si>
  <si>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</si>
  <si>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</si>
  <si>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</si>
  <si>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</si>
  <si>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</si>
  <si>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</si>
  <si>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</si>
  <si>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</si>
  <si>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</si>
  <si>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</si>
  <si>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</si>
  <si>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</si>
  <si>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</si>
  <si>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</si>
  <si>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</si>
  <si>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</si>
  <si>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</si>
  <si>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</si>
  <si>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</si>
  <si>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</si>
  <si>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</si>
  <si>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</si>
  <si>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</si>
  <si>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</si>
  <si>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</si>
  <si>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</si>
  <si>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</si>
  <si>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</si>
  <si>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</si>
  <si>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</si>
  <si>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</si>
  <si>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</si>
  <si>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</si>
  <si>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</si>
  <si>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</si>
  <si>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</si>
  <si>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</si>
  <si>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</si>
  <si>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</si>
  <si>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</si>
  <si>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</si>
  <si>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</si>
  <si>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</si>
  <si>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</si>
  <si>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</si>
  <si>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</si>
  <si>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</si>
  <si>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</si>
  <si>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</si>
  <si>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</si>
  <si>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</si>
  <si>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</si>
  <si>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</si>
  <si>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</si>
  <si>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</si>
  <si>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</si>
  <si>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</si>
  <si>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</si>
  <si>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</si>
  <si>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</si>
  <si>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</si>
  <si>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</si>
  <si>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</si>
  <si>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</si>
  <si>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</si>
  <si>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</si>
  <si>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</si>
  <si>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</si>
  <si>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</si>
  <si>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</si>
  <si>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</si>
  <si>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</si>
  <si>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</si>
  <si>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</si>
  <si>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</si>
  <si>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</si>
  <si>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</si>
  <si>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</si>
  <si>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</si>
  <si>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</si>
  <si>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</si>
  <si>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</si>
  <si>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</si>
  <si>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</si>
  <si>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</si>
  <si>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</si>
  <si>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</si>
  <si>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</si>
  <si>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</si>
  <si>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</si>
  <si>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</si>
  <si>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</si>
  <si>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</si>
  <si>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</si>
  <si>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</si>
  <si>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</si>
  <si>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</si>
  <si>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</si>
  <si>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</si>
  <si>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</si>
  <si>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</si>
  <si>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</si>
  <si>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</si>
  <si>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</si>
  <si>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</si>
  <si>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</si>
  <si>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</si>
  <si>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</si>
  <si>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</si>
  <si>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</si>
  <si>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</si>
  <si>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</si>
  <si>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</si>
  <si>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</si>
  <si>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</si>
  <si>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</si>
  <si>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</si>
  <si>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</si>
  <si>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</si>
  <si>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</si>
  <si>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</si>
  <si>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</si>
  <si>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</si>
  <si>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</si>
  <si>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</si>
  <si>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</si>
  <si>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</si>
  <si>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</si>
  <si>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</si>
  <si>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</si>
  <si>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</si>
  <si>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</si>
  <si>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</si>
  <si>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</si>
  <si>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</si>
  <si>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</si>
  <si>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</si>
  <si>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</si>
  <si>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</si>
  <si>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</si>
  <si>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</si>
  <si>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</si>
  <si>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</si>
  <si>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</si>
  <si>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</si>
  <si>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</si>
  <si>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</si>
  <si>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</si>
  <si>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</si>
  <si>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</si>
  <si>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</si>
  <si>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</si>
  <si>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</si>
  <si>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</si>
  <si>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</si>
  <si>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</si>
  <si>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</si>
  <si>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</si>
  <si>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</si>
  <si>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</si>
  <si>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</si>
  <si>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</si>
  <si>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</si>
  <si>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</si>
  <si>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</si>
  <si>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</si>
  <si>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</si>
  <si>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</si>
  <si>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</si>
  <si>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</si>
  <si>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</si>
  <si>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</si>
  <si>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</si>
  <si>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</si>
  <si>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</si>
  <si>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</si>
  <si>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</si>
  <si>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</si>
  <si>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</si>
  <si>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</si>
  <si>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</si>
  <si>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</si>
  <si>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</si>
  <si>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</si>
  <si>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</si>
  <si>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</si>
  <si>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</si>
  <si>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</si>
  <si>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</si>
  <si>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</si>
  <si>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</si>
  <si>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</si>
  <si>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</si>
  <si>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</si>
  <si>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</si>
  <si>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</si>
  <si>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</si>
  <si>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</si>
  <si>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</si>
  <si>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</si>
  <si>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</si>
  <si>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</si>
  <si>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</si>
  <si>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</si>
  <si>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</si>
  <si>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</si>
  <si>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</si>
  <si>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</si>
  <si>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</si>
  <si>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</si>
  <si>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</si>
  <si>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</si>
  <si>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</si>
  <si>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</si>
  <si>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</si>
  <si>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</si>
  <si>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</si>
  <si>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</si>
  <si>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</si>
  <si>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</si>
  <si>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</si>
  <si>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</si>
  <si>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</si>
  <si>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</si>
  <si>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</si>
  <si>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</si>
  <si>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</si>
  <si>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</si>
  <si>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</si>
  <si>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</si>
  <si>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</si>
  <si>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</si>
  <si>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</si>
  <si>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</si>
  <si>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</si>
  <si>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</si>
  <si>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</si>
  <si>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</si>
  <si>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</si>
  <si>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</si>
  <si>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</si>
  <si>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</si>
  <si>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</si>
  <si>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</si>
  <si>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</si>
  <si>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</si>
  <si>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</si>
  <si>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</si>
  <si>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</si>
  <si>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</si>
  <si>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</si>
  <si>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</si>
  <si>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</si>
  <si>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</si>
  <si>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</si>
  <si>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</si>
  <si>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</si>
  <si>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</si>
  <si>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</si>
  <si>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</si>
  <si>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</si>
  <si>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</si>
  <si>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</si>
  <si>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</si>
  <si>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</si>
  <si>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</si>
  <si>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</si>
  <si>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</si>
  <si>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</si>
  <si>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</si>
  <si>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</si>
  <si>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</si>
  <si>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</si>
  <si>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</si>
  <si>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</si>
  <si>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</si>
  <si>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</si>
  <si>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</si>
  <si>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</si>
  <si>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</si>
  <si>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</si>
  <si>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</si>
  <si>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</si>
  <si>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</si>
  <si>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</si>
  <si>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</si>
  <si>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</si>
  <si>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</si>
  <si>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</si>
  <si>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</si>
  <si>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</si>
  <si>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</si>
  <si>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</si>
  <si>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</si>
  <si>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</si>
  <si>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</si>
  <si>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</si>
  <si>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</si>
  <si>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</si>
  <si>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</si>
  <si>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</si>
  <si>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</si>
  <si>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</si>
  <si>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</si>
  <si>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</si>
  <si>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</si>
  <si>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</si>
  <si>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</si>
  <si>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</si>
  <si>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</si>
  <si>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</si>
  <si>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</si>
  <si>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</si>
  <si>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</si>
  <si>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</si>
  <si>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</si>
  <si>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</si>
  <si>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</si>
  <si>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</si>
  <si>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</si>
  <si>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</si>
  <si>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</si>
  <si>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</si>
  <si>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</si>
  <si>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</si>
  <si>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</si>
  <si>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</si>
  <si>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</si>
  <si>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</si>
  <si>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</si>
  <si>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</si>
  <si>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</si>
  <si>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</si>
  <si>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</si>
  <si>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</si>
  <si>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</si>
  <si>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</si>
  <si>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</si>
  <si>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</si>
  <si>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</si>
  <si>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</si>
  <si>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</si>
  <si>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</si>
  <si>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</si>
  <si>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</si>
  <si>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</si>
  <si>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</si>
  <si>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</si>
  <si>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</si>
  <si>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</si>
  <si>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</si>
  <si>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</si>
  <si>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</si>
  <si>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</si>
  <si>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</si>
  <si>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</si>
  <si>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</si>
  <si>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</si>
  <si>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</si>
  <si>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</si>
  <si>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</si>
  <si>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</si>
  <si>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</si>
  <si>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</si>
  <si>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</si>
  <si>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</si>
  <si>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</si>
  <si>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</si>
  <si>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</si>
  <si>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</si>
  <si>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</si>
  <si>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</si>
  <si>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</si>
  <si>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</si>
  <si>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</si>
  <si>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</si>
  <si>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</si>
  <si>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</si>
  <si>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</si>
  <si>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</si>
  <si>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</si>
  <si>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</si>
  <si>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</si>
  <si>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</si>
  <si>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</si>
  <si>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</si>
  <si>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</si>
  <si>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</si>
  <si>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</si>
  <si>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</si>
  <si>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</si>
  <si>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</si>
  <si>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</si>
  <si>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</si>
  <si>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</si>
  <si>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</si>
  <si>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</si>
  <si>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</si>
  <si>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</si>
  <si>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</si>
  <si>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</si>
  <si>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</si>
  <si>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</si>
  <si>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</si>
  <si>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</si>
  <si>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</si>
  <si>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</si>
  <si>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</si>
  <si>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</si>
  <si>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</si>
  <si>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</si>
  <si>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</si>
  <si>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</si>
  <si>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</si>
  <si>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</si>
  <si>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</si>
  <si>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</si>
  <si>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</si>
  <si>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</si>
  <si>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</si>
  <si>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</si>
  <si>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</si>
  <si>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</si>
  <si>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</si>
  <si>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</si>
  <si>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</si>
  <si>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</si>
  <si>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</si>
  <si>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</si>
  <si>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</si>
  <si>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</si>
  <si>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</si>
  <si>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</si>
  <si>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</si>
  <si>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</si>
  <si>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</si>
  <si>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</si>
  <si>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</si>
  <si>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</si>
  <si>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</si>
  <si>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</si>
  <si>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</si>
  <si>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</si>
  <si>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</si>
  <si>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</si>
  <si>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</si>
  <si>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</si>
  <si>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</si>
  <si>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</si>
  <si>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</si>
  <si>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</si>
  <si>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</si>
  <si>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</si>
  <si>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</si>
  <si>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</si>
  <si>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</si>
  <si>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</si>
  <si>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</si>
  <si>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</si>
  <si>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</si>
  <si>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</si>
  <si>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</si>
  <si>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</si>
  <si>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</si>
  <si>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</si>
  <si>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</si>
  <si>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</si>
  <si>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</si>
  <si>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</si>
  <si>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</si>
  <si>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</si>
  <si>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</si>
  <si>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</si>
  <si>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</si>
  <si>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</si>
  <si>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</si>
  <si>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</si>
  <si>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</si>
  <si>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</si>
  <si>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</si>
  <si>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</si>
  <si>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</si>
  <si>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</si>
  <si>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</si>
  <si>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</si>
  <si>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</si>
  <si>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</si>
  <si>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</si>
  <si>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</si>
  <si>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</si>
  <si>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</si>
  <si>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</si>
  <si>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</si>
  <si>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</si>
  <si>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</si>
  <si>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</si>
  <si>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</si>
  <si>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</si>
  <si>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</si>
  <si>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</si>
  <si>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</si>
  <si>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</si>
  <si>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</si>
  <si>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</si>
  <si>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</si>
  <si>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</si>
  <si>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</si>
  <si>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</si>
  <si>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</si>
  <si>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</si>
  <si>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</si>
  <si>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</si>
  <si>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</si>
  <si>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</si>
  <si>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</si>
  <si>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</si>
  <si>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</si>
  <si>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</si>
  <si>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</si>
  <si>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</si>
  <si>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</si>
  <si>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</si>
  <si>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</si>
  <si>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</si>
  <si>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</si>
  <si>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</si>
  <si>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</si>
  <si>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</si>
  <si>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</si>
  <si>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</si>
  <si>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</si>
  <si>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</si>
  <si>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</si>
  <si>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</si>
  <si>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</si>
  <si>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</si>
  <si>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</si>
  <si>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</si>
  <si>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</si>
  <si>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</si>
  <si>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</si>
  <si>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</si>
  <si>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</si>
  <si>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</si>
  <si>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</si>
  <si>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</si>
  <si>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</si>
  <si>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</si>
  <si>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</si>
  <si>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</si>
  <si>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</si>
  <si>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</si>
  <si>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</si>
  <si>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</si>
  <si>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</si>
  <si>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</si>
  <si>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</si>
  <si>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</si>
  <si>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</si>
  <si>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</si>
  <si>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</si>
  <si>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</si>
  <si>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</si>
  <si>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</si>
  <si>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</si>
  <si>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</si>
  <si>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</si>
  <si>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</si>
  <si>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</si>
  <si>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</si>
  <si>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</si>
  <si>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</si>
  <si>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</si>
  <si>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</si>
  <si>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</si>
  <si>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</si>
  <si>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</si>
  <si>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</si>
  <si>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</si>
  <si>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</si>
  <si>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</si>
  <si>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</si>
  <si>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</si>
  <si>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</si>
  <si>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</si>
  <si>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</si>
  <si>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</si>
  <si>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</si>
  <si>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</si>
  <si>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</si>
  <si>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</si>
  <si>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</si>
  <si>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</si>
  <si>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</si>
  <si>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</si>
  <si>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</si>
  <si>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</si>
  <si>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</si>
  <si>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</si>
  <si>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</si>
  <si>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</si>
  <si>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</si>
  <si>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</si>
  <si>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</si>
  <si>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</si>
  <si>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</si>
  <si>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</si>
  <si>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</si>
  <si>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</si>
  <si>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</si>
  <si>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</si>
  <si>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</si>
  <si>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</si>
  <si>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</si>
  <si>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</si>
  <si>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</si>
  <si>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</si>
  <si>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</si>
  <si>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</si>
  <si>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</si>
  <si>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</si>
  <si>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</si>
  <si>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</si>
  <si>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</si>
  <si>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</si>
  <si>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</si>
  <si>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</si>
  <si>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</si>
  <si>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</si>
  <si>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</si>
  <si>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</si>
  <si>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</si>
  <si>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</si>
  <si>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</si>
  <si>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</si>
  <si>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</si>
  <si>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</si>
  <si>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</si>
  <si>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</si>
  <si>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</si>
  <si>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</si>
  <si>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</si>
  <si>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</si>
  <si>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</si>
  <si>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</si>
  <si>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</si>
  <si>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</si>
  <si>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</si>
  <si>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</si>
  <si>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</si>
  <si>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</si>
  <si>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</si>
  <si>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</si>
  <si>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</si>
  <si>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</si>
  <si>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</si>
  <si>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</si>
  <si>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</si>
  <si>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</si>
  <si>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</si>
  <si>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</si>
  <si>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</si>
  <si>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</si>
  <si>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</si>
  <si>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</si>
  <si>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</si>
  <si>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</si>
  <si>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</si>
  <si>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</si>
  <si>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</si>
  <si>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</si>
  <si>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</si>
  <si>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</si>
  <si>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</si>
  <si>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</si>
  <si>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</si>
  <si>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</si>
  <si>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</si>
  <si>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</si>
  <si>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</si>
  <si>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</si>
  <si>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</si>
  <si>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</si>
  <si>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</si>
  <si>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</si>
  <si>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</si>
  <si>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</si>
  <si>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</si>
  <si>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</si>
  <si>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</si>
  <si>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</si>
  <si>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</si>
  <si>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</si>
  <si>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</si>
  <si>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</si>
  <si>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</si>
  <si>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</si>
  <si>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</si>
  <si>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</si>
  <si>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</si>
  <si>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</si>
  <si>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</si>
  <si>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</si>
  <si>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</si>
  <si>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</si>
  <si>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</si>
  <si>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</si>
  <si>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</si>
  <si>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</si>
  <si>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</si>
  <si>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</si>
  <si>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</si>
  <si>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</si>
  <si>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</si>
  <si>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</si>
  <si>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</si>
  <si>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</si>
  <si>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</si>
  <si>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</si>
  <si>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</si>
  <si>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</si>
  <si>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</si>
  <si>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</si>
  <si>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</si>
  <si>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</si>
  <si>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</si>
  <si>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</si>
  <si>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</si>
  <si>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</si>
  <si>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</si>
  <si>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</si>
  <si>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</si>
  <si>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</si>
  <si>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</si>
  <si>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</si>
  <si>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</si>
  <si>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</si>
  <si>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</si>
  <si>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</si>
  <si>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</si>
  <si>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</si>
  <si>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</si>
  <si>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</si>
  <si>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</si>
  <si>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</si>
  <si>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</si>
  <si>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</si>
  <si>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</si>
  <si>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</si>
  <si>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</si>
  <si>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</si>
  <si>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</si>
  <si>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</si>
  <si>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</si>
  <si>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</si>
  <si>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</si>
  <si>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</si>
  <si>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</si>
  <si>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</si>
  <si>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</si>
  <si>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</si>
  <si>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</si>
  <si>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</si>
  <si>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</si>
  <si>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</si>
  <si>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</si>
  <si>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</si>
  <si>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</si>
  <si>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</si>
  <si>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</si>
  <si>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</si>
  <si>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</si>
  <si>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</si>
  <si>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</si>
  <si>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</si>
  <si>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</si>
  <si>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</si>
  <si>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</si>
  <si>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</si>
  <si>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</si>
  <si>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</si>
  <si>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</si>
  <si>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</si>
  <si>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</si>
  <si>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</si>
  <si>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</si>
  <si>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</si>
  <si>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</si>
  <si>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</si>
  <si>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</si>
  <si>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</si>
  <si>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</si>
  <si>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</si>
  <si>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</si>
  <si>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</si>
  <si>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</si>
  <si>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</si>
  <si>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</si>
  <si>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</si>
  <si>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</si>
  <si>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</si>
  <si>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</si>
  <si>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</si>
  <si>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</si>
  <si>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</si>
  <si>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</si>
  <si>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</si>
  <si>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</si>
  <si>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</si>
  <si>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</si>
  <si>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</si>
  <si>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</si>
  <si>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</si>
  <si>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</si>
  <si>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</si>
  <si>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</si>
  <si>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</si>
  <si>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</si>
  <si>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</si>
  <si>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</si>
  <si>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</si>
  <si>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</si>
  <si>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</si>
  <si>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</si>
  <si>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</si>
  <si>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</si>
  <si>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</si>
  <si>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</si>
  <si>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</si>
  <si>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</si>
  <si>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</si>
  <si>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</si>
  <si>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</si>
  <si>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</si>
  <si>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</si>
  <si>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</si>
  <si>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</si>
  <si>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</si>
  <si>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</si>
  <si>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</si>
  <si>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</si>
  <si>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</si>
  <si>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</si>
  <si>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</si>
  <si>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</si>
  <si>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</si>
  <si>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</si>
  <si>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</si>
  <si>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</si>
  <si>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</si>
  <si>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</si>
  <si>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</si>
  <si>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</si>
  <si>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</si>
  <si>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</si>
  <si>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</si>
  <si>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</si>
  <si>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</si>
  <si>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</si>
  <si>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</si>
  <si>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</si>
  <si>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</si>
  <si>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</si>
  <si>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</si>
  <si>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</si>
  <si>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</si>
  <si>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</si>
  <si>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</si>
  <si>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</si>
  <si>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</si>
  <si>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</si>
  <si>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</si>
  <si>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</si>
  <si>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</si>
  <si>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</si>
  <si>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</si>
  <si>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</si>
  <si>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</si>
  <si>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</si>
  <si>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</si>
  <si>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</si>
  <si>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</si>
  <si>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</si>
  <si>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</si>
  <si>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</si>
  <si>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</si>
  <si>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</si>
  <si>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</si>
  <si>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</si>
  <si>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</si>
  <si>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</si>
  <si>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</si>
  <si>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</si>
  <si>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</si>
  <si>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</si>
  <si>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</si>
  <si>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</si>
  <si>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</si>
  <si>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</si>
  <si>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</si>
  <si>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</si>
  <si>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</si>
  <si>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</si>
  <si>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</si>
  <si>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</si>
  <si>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</si>
  <si>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</si>
  <si>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</si>
  <si>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</si>
  <si>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</si>
  <si>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</si>
  <si>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</si>
  <si>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</si>
  <si>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</si>
  <si>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</si>
  <si>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</si>
  <si>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</si>
  <si>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</si>
  <si>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</si>
  <si>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</si>
  <si>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</si>
  <si>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</si>
  <si>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</si>
  <si>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</si>
  <si>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</si>
  <si>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</si>
  <si>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</si>
  <si>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</si>
  <si>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</si>
  <si>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</si>
  <si>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</si>
  <si>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</si>
  <si>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</si>
  <si>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</si>
  <si>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</si>
  <si>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</si>
  <si>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</si>
  <si>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</si>
  <si>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</si>
  <si>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</si>
  <si>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</si>
  <si>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</si>
  <si>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</si>
  <si>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</si>
  <si>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</si>
  <si>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</si>
  <si>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</si>
  <si>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</si>
  <si>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</si>
  <si>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</si>
  <si>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</si>
  <si>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</si>
  <si>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</si>
  <si>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</si>
  <si>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</si>
  <si>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</si>
  <si>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</si>
  <si>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</si>
  <si>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</si>
  <si>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</si>
  <si>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</si>
  <si>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</si>
  <si>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</si>
  <si>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</si>
  <si>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</si>
  <si>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</si>
  <si>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</si>
  <si>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</si>
  <si>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</si>
  <si>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</si>
  <si>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</si>
  <si>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</si>
  <si>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</si>
  <si>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</si>
  <si>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</si>
  <si>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</si>
  <si>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</si>
  <si>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</si>
  <si>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</si>
  <si>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</si>
  <si>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</si>
  <si>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</si>
  <si>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</si>
  <si>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</si>
  <si>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</si>
  <si>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</si>
  <si>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</si>
  <si>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</si>
  <si>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</si>
  <si>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</si>
  <si>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</si>
  <si>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</si>
  <si>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</si>
  <si>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</si>
  <si>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</si>
  <si>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</si>
  <si>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</si>
  <si>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</si>
  <si>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</si>
  <si>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</si>
  <si>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</si>
  <si>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</si>
  <si>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</si>
  <si>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</si>
  <si>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</si>
  <si>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</si>
  <si>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</si>
  <si>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</si>
  <si>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</si>
  <si>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</si>
  <si>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</si>
  <si>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</si>
  <si>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</si>
  <si>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</si>
  <si>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</si>
  <si>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</si>
  <si>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</si>
  <si>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</si>
  <si>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</si>
  <si>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</si>
  <si>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</si>
  <si>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</si>
  <si>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</si>
  <si>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</si>
  <si>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</si>
  <si>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</si>
  <si>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</si>
  <si>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</si>
  <si>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</si>
  <si>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</si>
  <si>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</si>
  <si>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</si>
  <si>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</si>
  <si>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</si>
  <si>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</si>
  <si>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</si>
  <si>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</si>
  <si>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</si>
  <si>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</si>
  <si>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</si>
  <si>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</si>
  <si>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</si>
  <si>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</si>
  <si>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</si>
  <si>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</si>
  <si>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</si>
  <si>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</si>
  <si>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</si>
  <si>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</si>
  <si>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</si>
  <si>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</si>
  <si>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</si>
  <si>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</si>
  <si>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</si>
  <si>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</si>
  <si>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</si>
  <si>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</si>
  <si>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</si>
  <si>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</si>
  <si>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</si>
  <si>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</si>
  <si>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</si>
  <si>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</si>
  <si>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</si>
  <si>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</si>
  <si>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</si>
  <si>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</si>
  <si>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</si>
  <si>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</si>
  <si>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</si>
  <si>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</si>
  <si>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</si>
  <si>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</si>
  <si>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</si>
  <si>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</si>
  <si>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</si>
  <si>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</si>
  <si>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</si>
  <si>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</si>
  <si>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</si>
  <si>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</si>
  <si>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</si>
  <si>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</si>
  <si>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</si>
  <si>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</si>
  <si>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</si>
  <si>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</si>
  <si>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</si>
  <si>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</si>
  <si>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</si>
  <si>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</si>
  <si>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</si>
  <si>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</si>
  <si>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</si>
  <si>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</si>
  <si>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</si>
  <si>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</si>
  <si>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</si>
  <si>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</si>
  <si>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</si>
  <si>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</si>
  <si>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</si>
  <si>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</si>
  <si>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</si>
  <si>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</si>
  <si>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</si>
  <si>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</si>
  <si>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</si>
  <si>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</si>
  <si>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</si>
  <si>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</si>
  <si>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</si>
  <si>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</si>
  <si>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</si>
  <si>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</si>
  <si>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</si>
  <si>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</si>
  <si>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</si>
  <si>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</si>
  <si>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</si>
  <si>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</si>
  <si>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</si>
  <si>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</si>
  <si>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</si>
  <si>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</si>
  <si>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</si>
  <si>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</si>
  <si>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</si>
  <si>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</si>
  <si>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</si>
  <si>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</si>
  <si>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</si>
  <si>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</si>
  <si>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</si>
  <si>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</si>
  <si>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</si>
  <si>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</si>
  <si>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</si>
  <si>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</si>
  <si>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</si>
  <si>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</si>
  <si>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</si>
  <si>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</si>
  <si>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</si>
  <si>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</si>
  <si>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</si>
  <si>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</si>
  <si>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</si>
  <si>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</si>
  <si>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</si>
  <si>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</si>
  <si>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</si>
  <si>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</si>
  <si>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</si>
  <si>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</si>
  <si>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</si>
  <si>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</si>
  <si>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</si>
  <si>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</si>
  <si>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</si>
  <si>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</si>
  <si>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</si>
  <si>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</si>
  <si>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</si>
  <si>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</si>
  <si>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</si>
  <si>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</si>
  <si>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</si>
  <si>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</si>
  <si>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</si>
  <si>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</si>
  <si>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</si>
  <si>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</si>
  <si>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</si>
  <si>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</si>
  <si>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</si>
  <si>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</si>
  <si>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</si>
  <si>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</si>
  <si>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</si>
  <si>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</si>
  <si>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</si>
  <si>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</si>
  <si>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</si>
  <si>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</si>
  <si>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</si>
  <si>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</si>
  <si>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</si>
  <si>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</si>
  <si>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</si>
  <si>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</si>
  <si>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</si>
  <si>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</si>
  <si>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</si>
  <si>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</si>
  <si>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</si>
  <si>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</si>
  <si>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</si>
  <si>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</si>
  <si>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</si>
  <si>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</si>
  <si>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</si>
  <si>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</si>
  <si>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</si>
  <si>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</si>
  <si>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</si>
  <si>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</si>
  <si>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</si>
  <si>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</si>
  <si>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</si>
  <si>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</si>
  <si>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</si>
  <si>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</si>
  <si>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</si>
  <si>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</si>
  <si>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</si>
  <si>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</si>
  <si>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</si>
  <si>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</si>
  <si>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</si>
  <si>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</si>
  <si>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</si>
  <si>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</si>
  <si>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</si>
  <si>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</si>
  <si>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</si>
  <si>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</si>
  <si>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</si>
  <si>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</si>
  <si>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</si>
  <si>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</si>
  <si>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</si>
  <si>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</si>
  <si>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</si>
  <si>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</si>
  <si>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</si>
  <si>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</si>
  <si>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</si>
  <si>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</si>
  <si>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</si>
  <si>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</si>
  <si>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</si>
  <si>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</si>
  <si>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</si>
  <si>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</si>
  <si>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</si>
  <si>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</si>
  <si>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</si>
  <si>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</si>
  <si>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</si>
  <si>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</si>
  <si>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</si>
  <si>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</si>
  <si>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</si>
  <si>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</si>
  <si>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</si>
  <si>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</si>
  <si>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</si>
  <si>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</si>
  <si>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</si>
  <si>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</si>
  <si>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</si>
  <si>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</si>
  <si>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</si>
  <si>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</si>
  <si>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</si>
  <si>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</si>
  <si>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</si>
  <si>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</si>
  <si>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</si>
  <si>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</si>
  <si>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</si>
  <si>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</si>
  <si>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</si>
  <si>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</si>
  <si>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</si>
  <si>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</si>
  <si>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</si>
  <si>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</si>
  <si>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</si>
  <si>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</si>
  <si>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</si>
  <si>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</si>
  <si>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</si>
  <si>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</si>
  <si>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</si>
  <si>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</si>
  <si>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</si>
  <si>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</si>
  <si>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</si>
  <si>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</si>
  <si>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</si>
  <si>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</si>
  <si>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</si>
  <si>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</si>
  <si>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</si>
  <si>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</si>
  <si>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</si>
  <si>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</si>
  <si>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</si>
  <si>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</si>
  <si>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</si>
  <si>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</si>
  <si>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</si>
  <si>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</si>
  <si>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</si>
  <si>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</si>
  <si>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</si>
  <si>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</si>
  <si>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</si>
  <si>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</si>
  <si>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</si>
  <si>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</si>
  <si>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</si>
  <si>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</si>
  <si>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</si>
  <si>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</si>
  <si>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</si>
  <si>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</si>
  <si>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</si>
  <si>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</si>
  <si>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</si>
  <si>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</si>
  <si>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</si>
  <si>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</si>
  <si>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</si>
  <si>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</si>
  <si>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</si>
  <si>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</si>
  <si>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</si>
  <si>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</si>
  <si>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</si>
  <si>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</si>
  <si>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</si>
  <si>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</si>
  <si>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</si>
  <si>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</si>
  <si>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</si>
  <si>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</si>
  <si>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</si>
  <si>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</si>
  <si>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</si>
  <si>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</si>
  <si>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</si>
  <si>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</si>
  <si>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</si>
  <si>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</si>
  <si>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</si>
  <si>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</si>
  <si>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</si>
  <si>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</si>
  <si>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</si>
  <si>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</si>
  <si>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</si>
  <si>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</si>
  <si>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</si>
  <si>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</si>
  <si>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</si>
  <si>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</si>
  <si>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</si>
  <si>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</si>
  <si>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</si>
  <si>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</si>
  <si>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</si>
  <si>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</si>
  <si>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</si>
  <si>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</si>
  <si>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</si>
  <si>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</si>
  <si>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</si>
  <si>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</si>
  <si>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</si>
  <si>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</si>
  <si>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</si>
  <si>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</si>
  <si>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</si>
  <si>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</si>
  <si>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</si>
  <si>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</si>
  <si>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</si>
  <si>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</si>
  <si>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</si>
  <si>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</si>
  <si>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</si>
  <si>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</si>
  <si>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</si>
  <si>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</si>
  <si>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</si>
  <si>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</si>
  <si>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</si>
  <si>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</si>
  <si>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</si>
  <si>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</si>
  <si>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</si>
  <si>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</si>
  <si>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</si>
  <si>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</si>
  <si>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</si>
  <si>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</si>
  <si>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</si>
  <si>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</si>
  <si>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</si>
  <si>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</si>
  <si>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</si>
  <si>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</si>
  <si>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</si>
  <si>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</si>
  <si>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</si>
  <si>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</si>
  <si>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</si>
  <si>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</si>
  <si>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</si>
  <si>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</si>
  <si>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</si>
  <si>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</si>
  <si>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</si>
  <si>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</si>
  <si>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</si>
  <si>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</si>
  <si>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</si>
  <si>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</si>
  <si>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</si>
  <si>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</si>
  <si>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</si>
  <si>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</si>
  <si>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</si>
  <si>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</si>
  <si>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</si>
  <si>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</si>
  <si>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</si>
  <si>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</si>
  <si>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</si>
  <si>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</si>
  <si>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</si>
  <si>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</si>
  <si>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</si>
  <si>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</si>
  <si>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</si>
  <si>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</si>
  <si>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</si>
  <si>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</si>
  <si>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</si>
  <si>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</si>
  <si>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</si>
  <si>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</si>
  <si>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</si>
  <si>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</si>
  <si>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</si>
  <si>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</si>
  <si>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</si>
  <si>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</si>
  <si>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</si>
  <si>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</si>
  <si>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</si>
  <si>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</si>
  <si>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</si>
  <si>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</si>
  <si>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</si>
  <si>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</si>
  <si>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</si>
  <si>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</si>
  <si>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</si>
  <si>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</si>
  <si>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</si>
  <si>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</si>
  <si>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</si>
  <si>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</si>
  <si>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</si>
  <si>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</si>
  <si>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</si>
  <si>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</si>
  <si>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</si>
  <si>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</si>
  <si>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</si>
  <si>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</si>
  <si>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</si>
  <si>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</si>
  <si>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</si>
  <si>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</si>
  <si>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</si>
  <si>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</si>
  <si>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</si>
  <si>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</si>
  <si>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</si>
  <si>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</si>
  <si>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</si>
  <si>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</si>
  <si>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</si>
  <si>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</si>
  <si>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</si>
  <si>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</si>
  <si>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</si>
  <si>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</si>
  <si>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</si>
  <si>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</si>
  <si>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</si>
  <si>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</si>
  <si>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</si>
  <si>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</si>
  <si>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</si>
  <si>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</si>
  <si>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</si>
  <si>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</si>
  <si>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</si>
  <si>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</si>
  <si>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</si>
  <si>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</si>
  <si>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</si>
  <si>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</si>
  <si>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</si>
  <si>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</si>
  <si>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</si>
  <si>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</si>
  <si>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</si>
  <si>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</si>
  <si>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</si>
  <si>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</si>
  <si>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</si>
  <si>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</si>
  <si>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</si>
  <si>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</si>
  <si>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</si>
  <si>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</si>
  <si>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</si>
  <si>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</si>
  <si>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</si>
  <si>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</si>
  <si>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</si>
  <si>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</si>
  <si>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</si>
  <si>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</si>
  <si>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</si>
  <si>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</si>
  <si>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</si>
  <si>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</si>
  <si>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</si>
  <si>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</si>
  <si>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</si>
  <si>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</si>
  <si>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</si>
  <si>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</si>
  <si>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</si>
  <si>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</si>
  <si>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</si>
  <si>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</si>
  <si>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</si>
  <si>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</si>
  <si>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</si>
  <si>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</si>
  <si>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</si>
  <si>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</si>
  <si>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</si>
  <si>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</si>
  <si>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</si>
  <si>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</si>
  <si>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</si>
  <si>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</si>
  <si>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</si>
  <si>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</si>
  <si>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</si>
  <si>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</si>
  <si>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</si>
  <si>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</si>
  <si>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</si>
  <si>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</si>
  <si>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</si>
  <si>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</si>
  <si>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</si>
  <si>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</si>
  <si>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</si>
  <si>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</si>
  <si>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</si>
  <si>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</si>
  <si>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</si>
  <si>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</si>
  <si>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</si>
  <si>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</si>
  <si>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</si>
  <si>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</si>
  <si>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</si>
  <si>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</si>
  <si>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</si>
  <si>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</si>
  <si>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</si>
  <si>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</si>
  <si>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</si>
  <si>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</si>
  <si>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</si>
  <si>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</si>
  <si>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</si>
  <si>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</si>
  <si>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</si>
  <si>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</si>
  <si>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</si>
  <si>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</si>
  <si>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</si>
  <si>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</si>
  <si>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</si>
  <si>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</si>
  <si>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</si>
  <si>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</si>
  <si>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</si>
  <si>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</si>
  <si>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</si>
  <si>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</si>
  <si>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</si>
  <si>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</si>
  <si>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</si>
  <si>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</si>
  <si>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</si>
  <si>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</si>
  <si>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</si>
  <si>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</si>
  <si>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</si>
  <si>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</si>
  <si>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</si>
  <si>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</si>
  <si>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</si>
  <si>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</si>
  <si>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</si>
  <si>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</si>
  <si>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</si>
  <si>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</si>
  <si>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</si>
  <si>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</si>
  <si>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</si>
  <si>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</si>
  <si>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</si>
  <si>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</si>
  <si>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</si>
  <si>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</si>
  <si>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</si>
  <si>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</si>
  <si>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</si>
  <si>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</si>
  <si>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</si>
  <si>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</si>
  <si>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</si>
  <si>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</si>
  <si>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</si>
  <si>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</si>
  <si>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</si>
  <si>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</si>
  <si>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</si>
  <si>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</si>
  <si>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</si>
  <si>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</si>
  <si>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</si>
  <si>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</si>
  <si>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</si>
  <si>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</si>
  <si>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</si>
  <si>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</si>
  <si>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</si>
  <si>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</si>
  <si>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</si>
  <si>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</si>
  <si>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</si>
  <si>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</si>
  <si>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</si>
  <si>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</si>
  <si>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</si>
  <si>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</si>
  <si>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</si>
  <si>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</si>
  <si>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</si>
  <si>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</si>
  <si>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</si>
  <si>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</si>
  <si>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</si>
  <si>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</si>
  <si>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</si>
  <si>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</si>
  <si>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</si>
  <si>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</si>
  <si>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</si>
  <si>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</si>
  <si>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</si>
  <si>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</si>
  <si>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</si>
  <si>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</si>
  <si>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</si>
  <si>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</si>
  <si>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</si>
  <si>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</si>
  <si>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</si>
  <si>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</si>
  <si>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</si>
  <si>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</si>
  <si>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</si>
  <si>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</si>
  <si>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</si>
  <si>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</si>
  <si>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</si>
  <si>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</si>
  <si>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</si>
  <si>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</si>
  <si>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</si>
  <si>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</si>
  <si>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</si>
  <si>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</si>
  <si>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</si>
  <si>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</si>
  <si>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</si>
  <si>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</si>
  <si>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</si>
  <si>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</si>
  <si>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</si>
  <si>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</si>
  <si>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</si>
  <si>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</si>
  <si>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</si>
  <si>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</si>
  <si>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</si>
  <si>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</si>
  <si>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</si>
  <si>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</si>
  <si>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</si>
  <si>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</si>
  <si>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</si>
  <si>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</si>
  <si>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</si>
  <si>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</si>
  <si>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</si>
  <si>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</si>
  <si>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</si>
  <si>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</si>
  <si>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</si>
  <si>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</si>
  <si>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</si>
  <si>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</si>
  <si>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</si>
  <si>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</si>
  <si>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</si>
  <si>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</si>
  <si>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</si>
  <si>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</si>
  <si>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</si>
  <si>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</si>
  <si>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</si>
  <si>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</si>
  <si>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</si>
  <si>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</si>
  <si>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</si>
  <si>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</si>
  <si>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</si>
  <si>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</si>
  <si>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</si>
  <si>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</si>
  <si>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</si>
  <si>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</si>
  <si>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</si>
  <si>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</si>
  <si>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</si>
  <si>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</si>
  <si>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</si>
  <si>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</si>
  <si>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</si>
  <si>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</si>
  <si>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</si>
  <si>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</si>
  <si>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</si>
  <si>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</si>
  <si>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</si>
  <si>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</si>
  <si>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</si>
  <si>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</si>
  <si>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</si>
  <si>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</si>
  <si>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</si>
  <si>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</si>
  <si>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</si>
  <si>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</si>
  <si>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</si>
  <si>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</si>
  <si>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</si>
  <si>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</si>
  <si>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</si>
  <si>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</si>
  <si>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</si>
  <si>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</si>
  <si>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</si>
  <si>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</si>
  <si>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</si>
  <si>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</si>
  <si>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</si>
  <si>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</si>
  <si>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</si>
  <si>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</si>
  <si>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</si>
  <si>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</si>
  <si>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</si>
  <si>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</si>
  <si>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</si>
  <si>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</si>
  <si>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</si>
  <si>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</si>
  <si>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</si>
  <si>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</si>
  <si>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</si>
  <si>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</si>
  <si>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</si>
  <si>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</si>
  <si>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</si>
  <si>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</si>
  <si>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</si>
  <si>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</si>
  <si>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</si>
  <si>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</si>
  <si>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</si>
  <si>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</si>
  <si>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</si>
  <si>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</si>
  <si>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</si>
  <si>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</si>
  <si>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</si>
  <si>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</si>
  <si>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</si>
  <si>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</si>
  <si>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</si>
  <si>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</si>
  <si>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</si>
  <si>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</si>
  <si>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</si>
  <si>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</si>
  <si>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</si>
  <si>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</si>
  <si>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</si>
  <si>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</si>
  <si>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</si>
  <si>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</si>
  <si>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</si>
  <si>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</si>
  <si>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</si>
  <si>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</si>
  <si>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</si>
  <si>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</si>
  <si>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</si>
  <si>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</si>
  <si>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</si>
  <si>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</si>
  <si>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</si>
  <si>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</si>
  <si>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</si>
  <si>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</si>
  <si>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</si>
  <si>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</si>
  <si>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</si>
  <si>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</si>
  <si>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</si>
  <si>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</si>
  <si>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</si>
  <si>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</si>
  <si>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</si>
  <si>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</si>
  <si>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</si>
  <si>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</si>
  <si>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</si>
  <si>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</si>
  <si>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</si>
  <si>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</si>
  <si>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</si>
  <si>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</si>
  <si>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</si>
  <si>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</si>
  <si>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</si>
  <si>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</si>
  <si>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</si>
  <si>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</si>
  <si>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</si>
  <si>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</si>
  <si>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</si>
  <si>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</si>
  <si>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</si>
  <si>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</si>
  <si>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</si>
  <si>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</si>
  <si>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</si>
  <si>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</si>
  <si>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</si>
  <si>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</si>
  <si>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</si>
  <si>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</si>
  <si>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</si>
  <si>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</si>
  <si>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</si>
  <si>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</si>
  <si>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</si>
  <si>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</si>
  <si>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</si>
  <si>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</si>
  <si>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</si>
  <si>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</si>
  <si>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</si>
  <si>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</si>
  <si>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</si>
  <si>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</si>
  <si>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</si>
  <si>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</si>
  <si>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</si>
  <si>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</si>
  <si>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</si>
  <si>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</si>
  <si>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</si>
  <si>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</si>
  <si>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</si>
  <si>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</si>
  <si>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</si>
  <si>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</si>
  <si>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</si>
  <si>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</si>
  <si>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</si>
  <si>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</si>
  <si>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</si>
  <si>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</si>
  <si>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</si>
  <si>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</si>
  <si>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</si>
  <si>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</si>
  <si>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</si>
  <si>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</si>
  <si>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</si>
  <si>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</si>
  <si>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</si>
  <si>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</si>
  <si>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</si>
  <si>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</si>
  <si>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</si>
  <si>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</si>
  <si>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</si>
  <si>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</si>
  <si>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</si>
  <si>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</si>
  <si>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</si>
  <si>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</si>
  <si>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</si>
  <si>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</si>
  <si>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</si>
  <si>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</si>
  <si>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</si>
  <si>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</si>
  <si>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</si>
  <si>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</si>
  <si>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</si>
  <si>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</si>
  <si>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</si>
  <si>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</si>
  <si>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</si>
  <si>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</si>
  <si>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</si>
  <si>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</si>
  <si>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</si>
  <si>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</si>
  <si>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</si>
  <si>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</si>
  <si>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</si>
  <si>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</si>
  <si>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</si>
  <si>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</si>
  <si>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</si>
  <si>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</si>
  <si>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</si>
  <si>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</si>
  <si>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</si>
  <si>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</si>
  <si>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</si>
  <si>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</si>
  <si>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</si>
  <si>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</si>
  <si>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</si>
  <si>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</si>
  <si>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</si>
  <si>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</si>
  <si>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</si>
  <si>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</si>
  <si>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</si>
  <si>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</si>
  <si>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</si>
  <si>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</si>
  <si>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</si>
  <si>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</si>
  <si>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</si>
  <si>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</si>
  <si>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</si>
  <si>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</si>
  <si>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</si>
  <si>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</si>
  <si>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</si>
  <si>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</si>
  <si>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</si>
  <si>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</si>
  <si>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</si>
  <si>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</si>
  <si>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</si>
  <si>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</si>
  <si>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</si>
  <si>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</si>
  <si>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</si>
  <si>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</si>
  <si>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</si>
  <si>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</si>
  <si>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</si>
  <si>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</si>
  <si>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</si>
  <si>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</si>
  <si>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</si>
  <si>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</si>
  <si>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</si>
  <si>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</si>
  <si>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</si>
  <si>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</si>
  <si>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</si>
  <si>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</si>
  <si>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</si>
  <si>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</si>
  <si>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</si>
  <si>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</si>
  <si>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</si>
  <si>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</si>
  <si>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</si>
  <si>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</si>
  <si>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</si>
  <si>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</si>
  <si>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</si>
  <si>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</si>
  <si>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</si>
  <si>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</si>
  <si>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</si>
  <si>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</si>
  <si>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</si>
  <si>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</si>
  <si>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</si>
  <si>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</si>
  <si>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</si>
  <si>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</si>
  <si>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</si>
  <si>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</si>
  <si>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</si>
  <si>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</si>
  <si>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</si>
  <si>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</si>
  <si>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</si>
  <si>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</si>
  <si>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</si>
  <si>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</si>
  <si>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</si>
  <si>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</si>
  <si>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</si>
  <si>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</si>
  <si>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</si>
  <si>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</si>
  <si>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</si>
  <si>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</si>
  <si>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</si>
  <si>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</si>
  <si>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</si>
  <si>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</si>
  <si>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</si>
  <si>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</si>
  <si>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</si>
  <si>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</si>
  <si>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</si>
  <si>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</si>
  <si>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</si>
  <si>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</si>
  <si>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</si>
  <si>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</si>
  <si>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</si>
  <si>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</si>
  <si>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</si>
  <si>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</si>
  <si>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</si>
  <si>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</si>
  <si>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</si>
  <si>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</si>
  <si>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</si>
  <si>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</si>
  <si>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</si>
  <si>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</si>
  <si>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</si>
  <si>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</si>
  <si>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</si>
  <si>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</si>
  <si>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</si>
  <si>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</si>
  <si>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</si>
  <si>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</si>
  <si>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</si>
  <si>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</si>
  <si>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</si>
  <si>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</si>
  <si>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</si>
  <si>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</si>
  <si>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</si>
  <si>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</si>
  <si>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</si>
  <si>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</si>
  <si>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</si>
  <si>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</si>
  <si>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</si>
  <si>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</si>
  <si>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</si>
  <si>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</si>
  <si>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</si>
  <si>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</si>
  <si>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</si>
  <si>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</si>
  <si>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</si>
  <si>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</si>
  <si>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</si>
  <si>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</si>
  <si>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</si>
  <si>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</si>
  <si>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</si>
  <si>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</si>
  <si>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</si>
  <si>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</si>
  <si>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</si>
  <si>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</si>
  <si>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</si>
  <si>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</si>
  <si>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</si>
  <si>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</si>
  <si>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</si>
  <si>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</si>
  <si>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</si>
  <si>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</si>
  <si>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</si>
  <si>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</si>
  <si>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</si>
  <si>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</si>
  <si>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</si>
  <si>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</si>
  <si>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</si>
  <si>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</si>
  <si>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</si>
  <si>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</si>
  <si>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</si>
  <si>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</si>
  <si>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</si>
  <si>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</si>
  <si>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</si>
  <si>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</si>
  <si>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</si>
  <si>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</si>
  <si>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</si>
  <si>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</si>
  <si>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</si>
  <si>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</si>
  <si>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</si>
  <si>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</si>
  <si>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</si>
  <si>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</si>
  <si>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</si>
  <si>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</si>
  <si>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</si>
  <si>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</si>
  <si>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</si>
  <si>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</si>
  <si>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</si>
  <si>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</si>
  <si>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</si>
  <si>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</si>
  <si>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</si>
  <si>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</si>
  <si>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</si>
  <si>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</si>
  <si>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</si>
  <si>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</si>
  <si>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</si>
  <si>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</si>
  <si>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</si>
  <si>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</si>
  <si>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</si>
  <si>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</si>
  <si>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</si>
  <si>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</si>
  <si>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</si>
  <si>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</si>
  <si>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</si>
  <si>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</si>
  <si>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</si>
  <si>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</si>
  <si>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</si>
  <si>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</si>
  <si>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</si>
  <si>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</si>
  <si>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</si>
  <si>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</si>
  <si>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</si>
  <si>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</si>
  <si>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</si>
  <si>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</si>
  <si>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</si>
  <si>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</si>
  <si>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</si>
  <si>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</si>
  <si>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</si>
  <si>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</si>
  <si>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</si>
  <si>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</si>
  <si>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</si>
  <si>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</si>
  <si>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</si>
  <si>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</si>
  <si>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</si>
  <si>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</si>
  <si>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</si>
  <si>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</si>
  <si>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</si>
  <si>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</si>
  <si>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</si>
  <si>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</si>
  <si>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</si>
  <si>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</si>
  <si>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</si>
  <si>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</si>
  <si>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</si>
  <si>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</si>
  <si>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</si>
  <si>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</si>
  <si>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</si>
  <si>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</si>
  <si>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</si>
  <si>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</si>
  <si>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</si>
  <si>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</si>
  <si>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</si>
  <si>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</si>
  <si>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</si>
  <si>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</si>
  <si>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</si>
  <si>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</si>
  <si>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</si>
  <si>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</si>
  <si>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</si>
  <si>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</si>
  <si>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</si>
  <si>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</si>
  <si>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</si>
  <si>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</si>
  <si>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</si>
  <si>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</si>
  <si>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</si>
  <si>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</si>
  <si>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</si>
  <si>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</si>
  <si>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</si>
  <si>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</si>
  <si>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</si>
  <si>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</si>
  <si>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</si>
  <si>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</si>
  <si>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</si>
  <si>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</si>
  <si>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</si>
  <si>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</si>
  <si>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</si>
  <si>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</si>
  <si>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</si>
  <si>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</si>
  <si>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</si>
  <si>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</si>
  <si>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</si>
  <si>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</si>
  <si>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</si>
  <si>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</si>
  <si>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</si>
  <si>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</si>
  <si>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</si>
  <si>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</si>
  <si>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</si>
  <si>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</si>
  <si>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</si>
  <si>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</si>
  <si>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</si>
  <si>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</si>
  <si>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</si>
  <si>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</si>
  <si>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</si>
  <si>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</si>
  <si>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</si>
  <si>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</si>
  <si>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</si>
  <si>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</si>
  <si>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</si>
  <si>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</si>
  <si>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</si>
  <si>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</si>
  <si>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</si>
  <si>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</si>
  <si>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</si>
  <si>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</si>
  <si>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</si>
  <si>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</si>
  <si>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</si>
  <si>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</si>
  <si>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</si>
  <si>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</si>
  <si>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</si>
  <si>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</si>
  <si>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</si>
  <si>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</si>
  <si>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</si>
  <si>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</si>
  <si>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</si>
  <si>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</si>
  <si>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</si>
  <si>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</si>
  <si>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</si>
  <si>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</si>
  <si>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</si>
  <si>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</si>
  <si>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</si>
  <si>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</si>
  <si>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</si>
  <si>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</si>
  <si>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</si>
  <si>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</si>
  <si>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</si>
  <si>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</si>
  <si>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</si>
  <si>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</si>
  <si>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</si>
  <si>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</si>
  <si>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</si>
  <si>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</si>
  <si>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</si>
  <si>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</si>
  <si>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</si>
  <si>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</si>
  <si>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</si>
  <si>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</si>
  <si>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</si>
  <si>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</si>
  <si>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</si>
  <si>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</si>
  <si>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</si>
  <si>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</si>
  <si>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</si>
  <si>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</si>
  <si>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</si>
  <si>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</si>
  <si>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</si>
  <si>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</si>
  <si>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</si>
  <si>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</si>
  <si>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</si>
  <si>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</si>
  <si>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</si>
  <si>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</si>
  <si>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</si>
  <si>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</si>
  <si>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</si>
  <si>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</si>
  <si>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</si>
  <si>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</si>
  <si>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</si>
  <si>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</si>
  <si>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</si>
  <si>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</si>
  <si>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</si>
  <si>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</si>
  <si>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</si>
  <si>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</si>
  <si>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</si>
  <si>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</si>
  <si>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</si>
  <si>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</si>
  <si>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</si>
  <si>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</si>
  <si>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</si>
  <si>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</si>
  <si>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</si>
  <si>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</si>
  <si>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</si>
  <si>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</si>
  <si>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</si>
  <si>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</si>
  <si>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</si>
  <si>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</si>
  <si>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</si>
  <si>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</si>
  <si>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</si>
  <si>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</si>
  <si>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</si>
  <si>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</si>
  <si>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</si>
  <si>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</si>
  <si>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</si>
  <si>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</si>
  <si>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</si>
  <si>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</si>
  <si>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</si>
  <si>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</si>
  <si>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</si>
  <si>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</si>
  <si>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</si>
  <si>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</si>
  <si>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</si>
  <si>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</si>
  <si>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</si>
  <si>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</si>
  <si>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</si>
  <si>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</si>
  <si>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</si>
  <si>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</si>
  <si>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</si>
  <si>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</si>
  <si>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</si>
  <si>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</si>
  <si>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</si>
  <si>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</si>
  <si>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</si>
  <si>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</si>
  <si>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</si>
  <si>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</si>
  <si>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</si>
  <si>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</si>
  <si>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</si>
  <si>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</si>
  <si>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</si>
  <si>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</si>
  <si>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</si>
  <si>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</si>
  <si>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</si>
  <si>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</si>
  <si>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</si>
  <si>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</si>
  <si>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</si>
  <si>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</si>
  <si>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</si>
  <si>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</si>
  <si>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</si>
  <si>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</si>
  <si>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</si>
  <si>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</si>
  <si>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</si>
  <si>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</si>
  <si>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</si>
  <si>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</si>
  <si>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</si>
  <si>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</si>
  <si>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</si>
  <si>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</si>
  <si>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</si>
  <si>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</si>
  <si>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</si>
  <si>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</si>
  <si>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</si>
  <si>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</si>
  <si>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</si>
  <si>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</si>
  <si>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</si>
  <si>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</si>
  <si>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</si>
  <si>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</si>
  <si>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</si>
  <si>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</si>
  <si>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</si>
  <si>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</si>
  <si>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</si>
  <si>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</si>
  <si>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</si>
  <si>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</si>
  <si>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</si>
  <si>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</si>
  <si>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</si>
  <si>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</si>
  <si>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</si>
  <si>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</si>
  <si>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</si>
  <si>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</si>
  <si>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</si>
  <si>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</si>
  <si>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</si>
  <si>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</si>
  <si>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</si>
  <si>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</si>
  <si>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</si>
  <si>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</si>
  <si>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</si>
  <si>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</si>
  <si>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</si>
  <si>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</si>
  <si>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</si>
  <si>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</si>
  <si>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</si>
  <si>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</si>
  <si>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</si>
  <si>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</si>
  <si>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</si>
  <si>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</si>
  <si>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</si>
  <si>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</si>
  <si>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</si>
  <si>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</si>
  <si>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</si>
  <si>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</si>
  <si>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</si>
  <si>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</si>
  <si>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</si>
  <si>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</si>
  <si>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</si>
  <si>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</si>
  <si>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</si>
  <si>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</si>
  <si>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</si>
  <si>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</si>
  <si>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</si>
  <si>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</si>
  <si>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</si>
  <si>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</si>
  <si>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</si>
  <si>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</si>
  <si>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</si>
  <si>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</si>
  <si>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</si>
  <si>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</si>
  <si>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</si>
  <si>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</si>
  <si>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</si>
  <si>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</si>
  <si>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</si>
  <si>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</si>
  <si>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</si>
  <si>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</si>
  <si>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</si>
  <si>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</si>
  <si>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</si>
  <si>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</si>
  <si>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</si>
  <si>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</si>
  <si>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</si>
  <si>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</si>
  <si>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</si>
  <si>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</si>
  <si>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</si>
  <si>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</si>
  <si>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</si>
  <si>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</si>
  <si>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</si>
  <si>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</si>
  <si>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</si>
  <si>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</si>
  <si>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</si>
  <si>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</si>
  <si>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</si>
  <si>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</si>
  <si>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</si>
  <si>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</si>
  <si>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</si>
  <si>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</si>
  <si>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</si>
  <si>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</si>
  <si>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</si>
  <si>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</si>
  <si>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</si>
  <si>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</si>
  <si>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</si>
  <si>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</si>
  <si>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</si>
  <si>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</si>
  <si>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</si>
  <si>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</si>
  <si>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</si>
  <si>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</si>
  <si>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</si>
  <si>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</si>
  <si>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</si>
  <si>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</si>
  <si>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</si>
  <si>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</si>
  <si>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</si>
  <si>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</si>
  <si>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</si>
  <si>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</si>
  <si>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</si>
  <si>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</si>
  <si>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</si>
  <si>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</si>
  <si>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</si>
  <si>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</si>
  <si>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</si>
  <si>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</si>
  <si>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</si>
  <si>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</si>
  <si>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</si>
  <si>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</si>
  <si>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</si>
  <si>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</si>
  <si>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</si>
  <si>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</si>
  <si>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</si>
  <si>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</si>
  <si>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</si>
  <si>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</si>
  <si>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</si>
  <si>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</si>
  <si>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</si>
  <si>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</si>
  <si>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</si>
  <si>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</si>
  <si>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</si>
  <si>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</si>
  <si>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</si>
  <si>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</si>
  <si>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</si>
  <si>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</si>
  <si>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</si>
  <si>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</si>
  <si>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</si>
  <si>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</si>
  <si>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</si>
  <si>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</si>
  <si>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</si>
  <si>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</si>
  <si>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</si>
  <si>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</si>
  <si>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</si>
  <si>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</si>
  <si>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</si>
  <si>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</si>
  <si>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</si>
  <si>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</si>
  <si>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</si>
  <si>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</si>
  <si>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</si>
  <si>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</si>
  <si>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</si>
  <si>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</si>
  <si>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</si>
  <si>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</si>
  <si>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</si>
  <si>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</si>
  <si>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</si>
  <si>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</si>
  <si>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</si>
  <si>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</si>
  <si>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</si>
  <si>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</si>
  <si>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</si>
  <si>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</si>
  <si>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</si>
  <si>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</si>
  <si>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</si>
  <si>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</si>
  <si>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</si>
  <si>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</si>
  <si>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</si>
  <si>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</si>
  <si>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</si>
  <si>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</si>
  <si>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</si>
  <si>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</si>
  <si>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</si>
  <si>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</si>
  <si>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</si>
  <si>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</si>
  <si>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</si>
  <si>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</si>
  <si>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</si>
  <si>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</si>
  <si>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</si>
  <si>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</si>
  <si>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</si>
  <si>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</si>
  <si>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</si>
  <si>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</si>
  <si>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</si>
  <si>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</si>
  <si>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</si>
  <si>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</si>
  <si>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</si>
  <si>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</si>
  <si>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</si>
  <si>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</si>
  <si>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</si>
  <si>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</si>
  <si>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</si>
  <si>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</si>
  <si>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</si>
  <si>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</si>
  <si>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</si>
  <si>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</si>
  <si>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</si>
  <si>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</si>
  <si>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</si>
  <si>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</si>
  <si>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</si>
  <si>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</si>
  <si>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</si>
  <si>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</si>
  <si>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</si>
  <si>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</si>
  <si>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</si>
  <si>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</si>
  <si>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</si>
  <si>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</si>
  <si>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</si>
  <si>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</si>
  <si>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</si>
  <si>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</si>
  <si>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</si>
  <si>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</si>
  <si>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</si>
  <si>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</si>
  <si>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</si>
  <si>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</si>
  <si>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</si>
  <si>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</si>
  <si>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</si>
  <si>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</si>
  <si>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</si>
  <si>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</si>
  <si>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</si>
  <si>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</si>
  <si>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</si>
  <si>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</si>
  <si>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</si>
  <si>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</si>
  <si>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</si>
  <si>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</si>
  <si>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</si>
  <si>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</si>
  <si>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</si>
  <si>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</si>
  <si>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</si>
  <si>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</si>
  <si>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</si>
  <si>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</si>
  <si>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</si>
  <si>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</si>
  <si>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</si>
  <si>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</si>
  <si>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</si>
  <si>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</si>
  <si>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</si>
  <si>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</si>
  <si>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</si>
  <si>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</si>
  <si>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</si>
  <si>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</si>
  <si>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</si>
  <si>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</si>
  <si>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</si>
  <si>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</si>
  <si>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</si>
  <si>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</si>
  <si>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</si>
  <si>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</si>
  <si>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</si>
  <si>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</si>
  <si>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</si>
  <si>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</si>
  <si>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</si>
  <si>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</si>
  <si>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</si>
  <si>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</si>
  <si>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</si>
  <si>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</si>
  <si>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</si>
  <si>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</si>
  <si>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</si>
  <si>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</si>
  <si>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</si>
  <si>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</si>
  <si>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</si>
  <si>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</si>
  <si>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</si>
  <si>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</si>
  <si>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</si>
  <si>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</si>
  <si>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</si>
  <si>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</si>
  <si>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</si>
  <si>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</si>
  <si>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</si>
  <si>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</si>
  <si>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</si>
  <si>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</si>
  <si>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</si>
  <si>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</si>
  <si>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</si>
  <si>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</si>
  <si>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</si>
  <si>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</si>
  <si>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</si>
  <si>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</si>
  <si>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</si>
  <si>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</si>
  <si>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</si>
  <si>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</si>
  <si>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</si>
  <si>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</si>
  <si>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</si>
  <si>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</si>
  <si>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</si>
  <si>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</si>
  <si>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</si>
  <si>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</si>
  <si>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</si>
  <si>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</si>
  <si>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</si>
  <si>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</si>
  <si>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</si>
  <si>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</si>
  <si>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</si>
  <si>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</si>
  <si>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</si>
  <si>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</si>
  <si>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</si>
  <si>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</si>
  <si>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</si>
  <si>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</si>
  <si>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</si>
  <si>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</si>
  <si>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</si>
  <si>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</si>
  <si>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</si>
  <si>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</si>
  <si>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</si>
  <si>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</si>
  <si>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</si>
  <si>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</si>
  <si>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</si>
  <si>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</si>
  <si>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</si>
  <si>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</si>
  <si>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</si>
  <si>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</si>
  <si>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</si>
  <si>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</si>
  <si>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</si>
  <si>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</si>
  <si>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</si>
  <si>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</si>
  <si>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</si>
  <si>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</si>
  <si>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</si>
  <si>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</si>
  <si>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</si>
  <si>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</si>
  <si>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</si>
  <si>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</si>
  <si>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</si>
  <si>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</si>
  <si>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</si>
  <si>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</si>
  <si>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</si>
  <si>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</si>
  <si>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</si>
  <si>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</si>
  <si>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</si>
  <si>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</si>
  <si>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</si>
  <si>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</si>
  <si>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</si>
  <si>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</si>
  <si>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</si>
  <si>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</si>
  <si>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</si>
  <si>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</si>
  <si>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</si>
  <si>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</si>
  <si>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</si>
  <si>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</si>
  <si>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</si>
  <si>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</si>
  <si>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</si>
  <si>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</si>
  <si>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</si>
  <si>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</si>
  <si>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</si>
  <si>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</si>
  <si>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</si>
  <si>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</si>
  <si>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</si>
  <si>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</si>
  <si>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</si>
  <si>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</si>
  <si>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</si>
  <si>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</si>
  <si>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</si>
  <si>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</si>
  <si>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</si>
  <si>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</si>
  <si>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</si>
  <si>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</si>
  <si>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</si>
  <si>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</si>
  <si>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</si>
  <si>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</si>
  <si>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</si>
  <si>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</si>
  <si>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</si>
  <si>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</si>
  <si>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</si>
  <si>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</si>
  <si>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</si>
  <si>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</si>
  <si>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</si>
  <si>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</si>
  <si>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</si>
  <si>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</si>
  <si>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</si>
  <si>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</si>
  <si>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</si>
  <si>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</si>
  <si>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</si>
  <si>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</si>
  <si>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</si>
  <si>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</si>
  <si>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</si>
  <si>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</si>
  <si>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</si>
  <si>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</si>
  <si>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</si>
  <si>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</si>
  <si>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</si>
  <si>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</si>
  <si>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</si>
  <si>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</si>
  <si>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</si>
  <si>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</si>
  <si>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</si>
  <si>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</si>
  <si>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</si>
  <si>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</si>
  <si>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</si>
  <si>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</si>
  <si>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</si>
  <si>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</si>
  <si>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</si>
  <si>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</si>
  <si>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</si>
  <si>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</si>
  <si>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</si>
  <si>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</si>
  <si>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</si>
  <si>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</si>
  <si>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</si>
  <si>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</si>
  <si>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</si>
  <si>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</si>
  <si>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</si>
  <si>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</si>
  <si>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</si>
  <si>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</si>
  <si>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</si>
  <si>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</si>
  <si>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</si>
  <si>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</si>
  <si>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</si>
  <si>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</si>
  <si>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</si>
  <si>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</si>
  <si>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</si>
  <si>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</si>
  <si>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</si>
  <si>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</si>
  <si>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</si>
  <si>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</si>
  <si>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</si>
  <si>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</si>
  <si>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</si>
  <si>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</si>
  <si>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</si>
  <si>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</si>
  <si>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</si>
  <si>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</si>
  <si>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</si>
  <si>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</si>
  <si>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</si>
  <si>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</si>
  <si>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</si>
  <si>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</si>
  <si>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</si>
  <si>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</si>
  <si>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</si>
  <si>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</si>
  <si>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</si>
  <si>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</si>
  <si>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</si>
  <si>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</si>
  <si>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</si>
  <si>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</si>
  <si>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</si>
  <si>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</si>
  <si>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</si>
  <si>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</si>
  <si>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</si>
  <si>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</si>
  <si>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</si>
  <si>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</si>
  <si>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</si>
  <si>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</si>
  <si>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</si>
  <si>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</si>
  <si>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</si>
  <si>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</si>
  <si>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</si>
  <si>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</si>
  <si>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</si>
  <si>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</si>
  <si>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</si>
  <si>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</si>
  <si>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</si>
  <si>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</si>
  <si>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</si>
  <si>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</si>
  <si>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</si>
  <si>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</si>
  <si>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</si>
  <si>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</si>
  <si>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</si>
  <si>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</si>
  <si>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</si>
  <si>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</si>
  <si>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</si>
  <si>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</si>
  <si>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</si>
  <si>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</si>
  <si>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</si>
  <si>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</si>
  <si>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</si>
  <si>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</si>
  <si>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</si>
  <si>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</si>
  <si>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</si>
  <si>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</si>
  <si>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</si>
  <si>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</si>
  <si>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</si>
  <si>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</si>
  <si>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</si>
  <si>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</si>
  <si>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</si>
  <si>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</si>
  <si>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</si>
  <si>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</si>
  <si>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</si>
  <si>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</si>
  <si>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</si>
  <si>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</si>
  <si>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</si>
  <si>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</si>
  <si>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</si>
  <si>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</si>
  <si>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</si>
  <si>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</si>
  <si>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</si>
  <si>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</si>
  <si>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</si>
  <si>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</si>
  <si>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</si>
  <si>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</si>
  <si>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</si>
  <si>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</si>
  <si>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</si>
  <si>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</si>
  <si>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</si>
  <si>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</si>
  <si>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</si>
  <si>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</si>
  <si>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</si>
  <si>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</si>
  <si>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</si>
  <si>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</si>
  <si>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</si>
  <si>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</si>
  <si>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</si>
  <si>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</si>
  <si>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</si>
  <si>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</si>
  <si>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</si>
  <si>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</si>
  <si>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</si>
  <si>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</si>
  <si>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</si>
  <si>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</si>
  <si>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</si>
  <si>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</si>
  <si>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</si>
  <si>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</si>
  <si>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</si>
  <si>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</si>
  <si>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</si>
  <si>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</si>
  <si>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</si>
  <si>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</si>
  <si>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</si>
  <si>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</si>
  <si>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</si>
  <si>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</si>
  <si>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</si>
  <si>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</si>
  <si>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</si>
  <si>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</si>
  <si>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</si>
  <si>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</si>
  <si>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</si>
  <si>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</si>
  <si>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</si>
  <si>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</si>
  <si>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</si>
  <si>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</si>
  <si>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</si>
  <si>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</si>
  <si>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</si>
  <si>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</si>
  <si>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</si>
  <si>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</si>
  <si>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</si>
  <si>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</si>
  <si>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</si>
  <si>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</si>
  <si>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</si>
  <si>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</si>
  <si>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</si>
  <si>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</si>
  <si>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</si>
  <si>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</si>
  <si>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</si>
  <si>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</si>
  <si>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</si>
  <si>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</si>
  <si>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</si>
  <si>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</si>
  <si>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</si>
  <si>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</si>
  <si>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</si>
  <si>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</si>
  <si>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</si>
  <si>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</si>
  <si>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</si>
  <si>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</si>
  <si>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</si>
  <si>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</si>
  <si>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</si>
  <si>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</si>
  <si>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</si>
  <si>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</si>
  <si>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</si>
  <si>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</si>
  <si>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</si>
  <si>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</si>
  <si>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</si>
  <si>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</si>
  <si>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</si>
  <si>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</si>
  <si>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</si>
  <si>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</si>
  <si>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</si>
  <si>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</si>
  <si>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</si>
  <si>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</si>
  <si>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</si>
  <si>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</si>
  <si>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</si>
  <si>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</si>
  <si>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</si>
  <si>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</si>
  <si>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</si>
  <si>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</si>
  <si>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</si>
  <si>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</si>
  <si>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</si>
  <si>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</si>
  <si>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</si>
  <si>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</si>
  <si>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</si>
  <si>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</si>
  <si>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</si>
  <si>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</si>
  <si>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</si>
  <si>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</si>
  <si>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</si>
  <si>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</si>
  <si>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</si>
  <si>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</si>
  <si>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</si>
  <si>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</si>
  <si>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</si>
  <si>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</si>
  <si>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</si>
  <si>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</si>
  <si>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</si>
  <si>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</si>
  <si>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</si>
  <si>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</si>
  <si>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</si>
  <si>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</si>
  <si>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</si>
  <si>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</si>
  <si>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</si>
  <si>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</si>
  <si>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</si>
  <si>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</si>
  <si>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</si>
  <si>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</si>
  <si>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</si>
  <si>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</si>
  <si>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</si>
  <si>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</si>
  <si>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</si>
  <si>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</si>
  <si>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</si>
  <si>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</si>
  <si>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</si>
  <si>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</si>
  <si>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</si>
  <si>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</si>
  <si>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</si>
  <si>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</si>
  <si>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</si>
  <si>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</si>
  <si>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</si>
  <si>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</si>
  <si>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</si>
  <si>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</si>
  <si>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</si>
  <si>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</si>
  <si>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</si>
  <si>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</si>
  <si>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</si>
  <si>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</si>
  <si>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</si>
  <si>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</si>
  <si>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</si>
  <si>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</si>
  <si>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</si>
  <si>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</si>
  <si>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</si>
  <si>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</si>
  <si>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</si>
  <si>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</si>
  <si>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</si>
  <si>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</si>
  <si>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</si>
  <si>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</si>
  <si>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</si>
  <si>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</si>
  <si>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</si>
  <si>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</si>
  <si>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</si>
  <si>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</si>
  <si>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</si>
  <si>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</si>
  <si>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</si>
  <si>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</si>
  <si>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</si>
  <si>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</si>
  <si>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</si>
  <si>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</si>
  <si>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</si>
  <si>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</si>
  <si>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</si>
  <si>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</si>
  <si>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</si>
  <si>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</si>
  <si>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</si>
  <si>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</si>
  <si>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</si>
  <si>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</si>
  <si>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</si>
  <si>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</si>
  <si>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</si>
  <si>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</si>
  <si>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</si>
  <si>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</si>
  <si>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</si>
  <si>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</si>
  <si>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</si>
  <si>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</si>
  <si>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</si>
  <si>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</si>
  <si>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</si>
  <si>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</si>
  <si>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</si>
  <si>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</si>
  <si>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</si>
  <si>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</si>
  <si>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</si>
  <si>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</si>
  <si>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</si>
  <si>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</si>
  <si>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</si>
  <si>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</si>
  <si>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</si>
  <si>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</si>
  <si>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</si>
  <si>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</si>
  <si>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</si>
  <si>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</si>
  <si>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</si>
  <si>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</si>
  <si>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</si>
  <si>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</si>
  <si>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</si>
  <si>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</si>
  <si>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</si>
  <si>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</si>
  <si>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</si>
  <si>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</si>
  <si>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</si>
  <si>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</si>
  <si>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</si>
  <si>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</si>
  <si>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</si>
  <si>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</si>
  <si>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</si>
  <si>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</si>
  <si>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</si>
  <si>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</si>
  <si>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</si>
  <si>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</si>
  <si>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</si>
  <si>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</si>
  <si>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</si>
  <si>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</si>
  <si>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</si>
  <si>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</si>
  <si>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</si>
  <si>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</si>
  <si>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</si>
  <si>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</si>
  <si>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</si>
  <si>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</si>
  <si>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</si>
  <si>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</si>
  <si>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</si>
  <si>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</si>
  <si>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</si>
  <si>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</si>
  <si>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</si>
  <si>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</si>
  <si>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</si>
  <si>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</si>
  <si>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</si>
  <si>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</si>
  <si>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</si>
  <si>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</si>
  <si>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</si>
  <si>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</si>
  <si>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</si>
  <si>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</si>
  <si>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</si>
  <si>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</si>
  <si>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</si>
  <si>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</si>
  <si>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</si>
  <si>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</si>
  <si>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</si>
  <si>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</si>
  <si>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</si>
  <si>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</si>
  <si>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</si>
  <si>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</si>
  <si>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</si>
  <si>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</si>
  <si>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</si>
  <si>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</si>
  <si>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</si>
  <si>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</si>
  <si>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</si>
  <si>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</si>
  <si>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</si>
  <si>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</si>
  <si>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</si>
  <si>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</si>
  <si>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</si>
  <si>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</si>
  <si>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</si>
  <si>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</si>
  <si>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</si>
  <si>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</si>
  <si>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</si>
  <si>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</si>
  <si>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</si>
  <si>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</si>
  <si>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</si>
  <si>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</si>
  <si>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</si>
  <si>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</si>
  <si>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</si>
  <si>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</si>
  <si>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</si>
  <si>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</si>
  <si>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</si>
  <si>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</si>
  <si>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</si>
  <si>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</si>
  <si>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</si>
  <si>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</si>
  <si>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</si>
  <si>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</si>
  <si>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</si>
  <si>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</si>
  <si>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</si>
  <si>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</si>
  <si>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</si>
  <si>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</si>
  <si>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</si>
  <si>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</si>
  <si>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</si>
  <si>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</si>
  <si>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</si>
  <si>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</si>
  <si>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</si>
  <si>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</si>
  <si>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</si>
  <si>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</si>
  <si>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</si>
  <si>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</si>
  <si>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</si>
  <si>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</si>
  <si>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</si>
  <si>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</si>
  <si>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</si>
  <si>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</si>
  <si>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</si>
  <si>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</si>
  <si>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</si>
  <si>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</si>
  <si>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</si>
  <si>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</si>
  <si>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</si>
  <si>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</si>
  <si>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</si>
  <si>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</si>
  <si>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</si>
  <si>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</si>
  <si>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</si>
  <si>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</si>
  <si>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</si>
  <si>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</si>
  <si>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</si>
  <si>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</si>
  <si>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</si>
  <si>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</si>
  <si>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</si>
  <si>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</si>
  <si>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</si>
  <si>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</si>
  <si>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</si>
  <si>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</si>
  <si>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</si>
  <si>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</si>
  <si>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</si>
  <si>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</si>
  <si>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</si>
  <si>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</si>
  <si>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</si>
  <si>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</si>
  <si>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</si>
  <si>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</si>
  <si>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</si>
  <si>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</si>
  <si>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</si>
  <si>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</si>
  <si>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</si>
  <si>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</si>
  <si>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</si>
  <si>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</si>
  <si>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</si>
  <si>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</si>
  <si>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</si>
  <si>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</si>
  <si>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</si>
  <si>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</si>
  <si>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</si>
  <si>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</si>
  <si>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</si>
  <si>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</si>
  <si>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</si>
  <si>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</si>
  <si>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</si>
  <si>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</si>
  <si>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</si>
  <si>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</si>
  <si>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</si>
  <si>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</si>
  <si>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</si>
  <si>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</si>
  <si>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</si>
  <si>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</si>
  <si>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</si>
  <si>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</si>
  <si>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</si>
  <si>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</si>
  <si>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</si>
  <si>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</si>
  <si>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</si>
  <si>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</si>
  <si>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</si>
  <si>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</si>
  <si>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</si>
  <si>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</si>
  <si>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</si>
  <si>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</si>
  <si>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</si>
  <si>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</si>
  <si>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</si>
  <si>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</si>
  <si>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</si>
  <si>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</si>
  <si>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</si>
  <si>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</si>
  <si>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</si>
  <si>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</si>
  <si>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</si>
  <si>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</si>
  <si>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</si>
  <si>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</si>
  <si>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</si>
  <si>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</si>
  <si>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</si>
  <si>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</si>
  <si>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</si>
  <si>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</si>
  <si>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</si>
  <si>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</si>
  <si>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</si>
  <si>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</si>
  <si>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</si>
  <si>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</si>
  <si>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</si>
  <si>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</si>
  <si>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</si>
  <si>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</si>
  <si>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</si>
  <si>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</si>
  <si>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</si>
  <si>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</si>
  <si>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</si>
  <si>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</si>
  <si>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</si>
  <si>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</si>
  <si>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</si>
  <si>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</si>
  <si>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</si>
  <si>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</si>
  <si>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</si>
  <si>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</si>
  <si>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</si>
  <si>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</si>
  <si>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</si>
  <si>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</si>
  <si>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</si>
  <si>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</si>
  <si>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</si>
  <si>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</si>
  <si>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</si>
  <si>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</si>
  <si>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</si>
  <si>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</si>
  <si>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</si>
  <si>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</si>
  <si>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</si>
  <si>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</si>
  <si>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</si>
  <si>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</si>
  <si>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</si>
  <si>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</si>
  <si>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</si>
  <si>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</si>
  <si>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</si>
  <si>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</si>
  <si>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</si>
  <si>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</si>
  <si>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</si>
  <si>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</si>
  <si>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</si>
  <si>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</si>
  <si>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</si>
  <si>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</si>
  <si>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</si>
  <si>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</si>
  <si>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</si>
  <si>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</si>
  <si>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</si>
  <si>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</si>
  <si>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</si>
  <si>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</si>
  <si>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</si>
  <si>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</si>
  <si>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</si>
  <si>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</si>
  <si>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</si>
  <si>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</si>
  <si>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</si>
  <si>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</si>
  <si>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</si>
  <si>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</si>
  <si>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</si>
  <si>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</si>
  <si>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</si>
  <si>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</si>
  <si>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</si>
  <si>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</si>
  <si>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</si>
  <si>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</si>
  <si>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</si>
  <si>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</si>
  <si>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</si>
  <si>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</si>
  <si>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</si>
  <si>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</si>
  <si>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</si>
  <si>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</si>
  <si>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</si>
  <si>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</si>
  <si>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</si>
  <si>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</si>
  <si>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</si>
  <si>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</si>
  <si>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</si>
  <si>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</si>
  <si>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</si>
  <si>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</si>
  <si>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</si>
  <si>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</si>
  <si>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</si>
  <si>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</si>
  <si>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</si>
  <si>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</si>
  <si>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</si>
  <si>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</si>
  <si>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</si>
  <si>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</si>
  <si>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</si>
  <si>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</si>
  <si>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</si>
  <si>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</si>
  <si>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</si>
  <si>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</si>
  <si>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</si>
  <si>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</si>
  <si>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</si>
  <si>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</si>
  <si>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</si>
  <si>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</si>
  <si>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</si>
  <si>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</si>
  <si>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</si>
  <si>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</si>
  <si>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</si>
  <si>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</si>
  <si>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</si>
  <si>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</si>
  <si>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</si>
  <si>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</si>
  <si>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</si>
  <si>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</si>
  <si>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</si>
  <si>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</si>
  <si>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</si>
  <si>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</si>
  <si>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</si>
  <si>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</si>
  <si>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</si>
  <si>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</si>
  <si>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</si>
  <si>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</si>
  <si>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</si>
  <si>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</si>
  <si>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</si>
  <si>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</si>
  <si>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</si>
  <si>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</si>
  <si>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</si>
  <si>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</si>
  <si>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</si>
  <si>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</si>
  <si>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</si>
  <si>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</si>
  <si>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</si>
  <si>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</si>
  <si>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</si>
  <si>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</si>
  <si>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</si>
  <si>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</si>
  <si>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</si>
  <si>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</si>
  <si>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</si>
  <si>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</si>
  <si>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</si>
  <si>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</si>
  <si>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</si>
  <si>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</si>
  <si>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</si>
  <si>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</si>
  <si>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</si>
  <si>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</si>
  <si>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</si>
  <si>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</si>
  <si>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</si>
  <si>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</si>
  <si>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</si>
  <si>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</si>
  <si>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</si>
  <si>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</si>
  <si>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</si>
  <si>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</si>
  <si>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</si>
  <si>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</si>
  <si>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</si>
  <si>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</si>
  <si>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</si>
  <si>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</si>
  <si>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</si>
  <si>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</si>
  <si>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</si>
  <si>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</si>
  <si>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</si>
  <si>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</si>
  <si>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</si>
  <si>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</si>
  <si>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</si>
  <si>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</si>
  <si>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</si>
  <si>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</si>
  <si>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</si>
  <si>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</si>
  <si>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</si>
  <si>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</si>
  <si>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</si>
  <si>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</si>
  <si>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</si>
  <si>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</si>
  <si>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</si>
  <si>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</si>
  <si>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</si>
  <si>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</si>
  <si>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</si>
  <si>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</si>
  <si>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</si>
  <si>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</si>
  <si>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</si>
  <si>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</si>
  <si>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</si>
  <si>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</si>
  <si>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</si>
  <si>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</si>
  <si>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</si>
  <si>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</si>
  <si>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</si>
  <si>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</si>
  <si>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</si>
  <si>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</si>
  <si>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</si>
  <si>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</si>
  <si>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</si>
  <si>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</si>
  <si>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</si>
  <si>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</si>
  <si>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</si>
  <si>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</si>
  <si>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</si>
  <si>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</si>
  <si>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</si>
  <si>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</si>
  <si>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</si>
  <si>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</si>
  <si>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</si>
  <si>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</si>
  <si>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</si>
  <si>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</si>
  <si>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</si>
  <si>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</si>
  <si>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</si>
  <si>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</si>
  <si>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</si>
  <si>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</si>
  <si>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</si>
  <si>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</si>
  <si>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</si>
  <si>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</si>
  <si>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</si>
  <si>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</si>
  <si>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</si>
  <si>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</si>
  <si>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</si>
  <si>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</si>
  <si>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</si>
  <si>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</si>
  <si>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</si>
  <si>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</si>
  <si>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</si>
  <si>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</si>
  <si>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</si>
  <si>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</si>
  <si>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</si>
  <si>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</si>
  <si>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</si>
  <si>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</si>
  <si>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</si>
  <si>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</si>
  <si>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</si>
  <si>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</si>
  <si>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</si>
  <si>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</si>
  <si>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</si>
  <si>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</si>
  <si>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</si>
  <si>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</si>
  <si>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</si>
  <si>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</si>
  <si>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</si>
  <si>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</si>
  <si>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</si>
  <si>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</si>
  <si>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</si>
  <si>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</si>
  <si>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</si>
  <si>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</si>
  <si>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</si>
  <si>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</si>
  <si>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</si>
  <si>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</si>
  <si>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</si>
  <si>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</si>
  <si>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</si>
  <si>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</si>
  <si>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</si>
  <si>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</si>
  <si>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</si>
  <si>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</si>
  <si>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</si>
  <si>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</si>
  <si>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</si>
  <si>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</si>
  <si>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</si>
  <si>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</si>
  <si>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</si>
  <si>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</si>
  <si>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</si>
  <si>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</si>
  <si>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</si>
  <si>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</si>
  <si>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</si>
  <si>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</si>
  <si>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</si>
  <si>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</si>
  <si>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</si>
  <si>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</si>
  <si>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</si>
  <si>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</si>
  <si>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</si>
  <si>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</si>
  <si>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</si>
  <si>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</si>
  <si>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</si>
  <si>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</si>
  <si>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</si>
  <si>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</si>
  <si>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</si>
  <si>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</si>
  <si>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</si>
  <si>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</si>
  <si>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</si>
  <si>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</si>
  <si>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</si>
  <si>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</si>
  <si>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</si>
  <si>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</si>
  <si>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</si>
  <si>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</si>
  <si>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</si>
  <si>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</si>
  <si>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</si>
  <si>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</si>
  <si>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</si>
  <si>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</si>
  <si>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</si>
  <si>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</si>
  <si>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</si>
  <si>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</si>
  <si>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</si>
  <si>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</si>
  <si>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</si>
  <si>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</si>
  <si>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</si>
  <si>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</si>
  <si>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</si>
  <si>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</si>
  <si>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</si>
  <si>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</si>
  <si>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</si>
  <si>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</si>
  <si>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</si>
  <si>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</si>
  <si>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</si>
  <si>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</si>
  <si>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</si>
  <si>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</si>
  <si>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</si>
  <si>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</si>
  <si>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</si>
  <si>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</si>
  <si>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</si>
  <si>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</si>
  <si>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</si>
  <si>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</si>
  <si>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</si>
  <si>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</si>
  <si>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</si>
  <si>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</si>
  <si>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</si>
  <si>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</si>
  <si>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</si>
  <si>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</si>
  <si>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</si>
  <si>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</si>
  <si>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</si>
  <si>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</si>
  <si>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</si>
  <si>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</si>
  <si>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</si>
  <si>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</si>
  <si>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</si>
  <si>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</si>
  <si>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</si>
  <si>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</si>
  <si>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</si>
  <si>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</si>
  <si>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</si>
  <si>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</si>
  <si>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</si>
  <si>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</si>
  <si>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</si>
  <si>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</si>
  <si>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</si>
  <si>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</si>
  <si>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</si>
  <si>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</si>
  <si>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</si>
  <si>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</si>
  <si>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</si>
  <si>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</si>
  <si>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</si>
  <si>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</si>
  <si>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</si>
  <si>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</si>
  <si>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</si>
  <si>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</si>
  <si>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</si>
  <si>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</si>
  <si>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</si>
  <si>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</si>
  <si>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</si>
  <si>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</si>
  <si>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</si>
  <si>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</si>
  <si>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</si>
  <si>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</si>
  <si>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</si>
  <si>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</si>
  <si>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</si>
  <si>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</si>
  <si>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</si>
  <si>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</si>
  <si>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</si>
  <si>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</si>
  <si>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</si>
  <si>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</si>
  <si>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</si>
  <si>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</si>
  <si>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</si>
  <si>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</si>
  <si>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</si>
  <si>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</si>
  <si>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</si>
  <si>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</si>
  <si>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</si>
  <si>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</si>
  <si>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</si>
  <si>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</si>
  <si>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</si>
  <si>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</si>
  <si>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</si>
  <si>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</si>
  <si>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</si>
  <si>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</si>
  <si>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</si>
  <si>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</si>
  <si>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</si>
  <si>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</si>
  <si>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</si>
  <si>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</si>
  <si>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</si>
  <si>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</si>
  <si>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</si>
  <si>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</si>
  <si>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</si>
  <si>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</si>
  <si>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</si>
  <si>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</si>
  <si>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</si>
  <si>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</si>
  <si>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</si>
  <si>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</si>
  <si>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</si>
  <si>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</si>
  <si>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</si>
  <si>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</si>
  <si>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</si>
  <si>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</si>
  <si>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</si>
  <si>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</si>
  <si>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</si>
  <si>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</si>
  <si>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</si>
  <si>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</si>
  <si>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</si>
  <si>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</si>
  <si>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</si>
  <si>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</si>
  <si>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</si>
  <si>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</si>
  <si>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</si>
  <si>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</si>
  <si>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</si>
  <si>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</si>
  <si>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</si>
  <si>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</si>
  <si>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</si>
  <si>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</si>
  <si>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</si>
  <si>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</si>
  <si>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</si>
  <si>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</si>
  <si>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</si>
  <si>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</si>
  <si>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</si>
  <si>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</si>
  <si>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</si>
  <si>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</si>
  <si>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</si>
  <si>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</si>
  <si>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</si>
  <si>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</si>
  <si>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</si>
  <si>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</si>
  <si>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</si>
  <si>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</si>
  <si>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</si>
  <si>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</si>
  <si>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</si>
  <si>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</si>
  <si>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</si>
  <si>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</si>
  <si>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</si>
  <si>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</si>
  <si>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</si>
  <si>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</si>
  <si>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</si>
  <si>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</si>
  <si>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</si>
  <si>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</si>
  <si>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</si>
  <si>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</si>
  <si>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</si>
  <si>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</si>
  <si>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</si>
  <si>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</si>
  <si>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</si>
  <si>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</si>
  <si>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</si>
  <si>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</si>
  <si>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</si>
  <si>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</si>
  <si>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</si>
  <si>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</si>
  <si>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</si>
  <si>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</si>
  <si>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</si>
  <si>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</si>
  <si>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</si>
  <si>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</si>
  <si>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</si>
  <si>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</si>
  <si>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</si>
  <si>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</si>
  <si>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</si>
  <si>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</si>
  <si>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</si>
  <si>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</si>
  <si>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</si>
  <si>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</si>
  <si>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</si>
  <si>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</si>
  <si>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</si>
  <si>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</si>
  <si>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</si>
  <si>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</si>
  <si>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</si>
  <si>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</si>
  <si>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</si>
  <si>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</si>
  <si>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</si>
  <si>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</si>
  <si>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</si>
  <si>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</si>
  <si>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</si>
  <si>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</si>
  <si>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</si>
  <si>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</si>
  <si>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</si>
  <si>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</si>
  <si>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</si>
  <si>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</si>
  <si>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</si>
  <si>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</si>
  <si>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</si>
  <si>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</si>
  <si>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</si>
  <si>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</si>
  <si>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</si>
  <si>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</si>
  <si>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</si>
  <si>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</si>
  <si>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</si>
  <si>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</si>
  <si>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</si>
  <si>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</si>
  <si>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</si>
  <si>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</si>
  <si>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</si>
  <si>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</si>
  <si>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</si>
  <si>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</si>
  <si>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</si>
  <si>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</si>
  <si>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</si>
  <si>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</si>
  <si>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</si>
  <si>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</si>
  <si>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</si>
  <si>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</si>
  <si>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</si>
  <si>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</si>
  <si>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</si>
  <si>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</si>
  <si>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</si>
  <si>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</si>
  <si>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</si>
  <si>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</si>
  <si>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</si>
  <si>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</si>
  <si>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</si>
  <si>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</si>
  <si>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</si>
  <si>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</si>
  <si>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</si>
  <si>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</si>
  <si>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</si>
  <si>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</si>
  <si>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</si>
  <si>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</si>
  <si>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</si>
  <si>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</si>
  <si>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</si>
  <si>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</si>
  <si>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</si>
  <si>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</si>
  <si>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</si>
  <si>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</si>
  <si>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</si>
  <si>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</si>
  <si>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</si>
  <si>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</si>
  <si>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</si>
  <si>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</si>
  <si>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</si>
  <si>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</si>
  <si>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</si>
  <si>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</si>
  <si>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</si>
  <si>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</si>
  <si>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</si>
  <si>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</si>
  <si>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</si>
  <si>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</si>
  <si>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</si>
  <si>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</si>
  <si>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</si>
  <si>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</si>
  <si>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</si>
  <si>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</si>
  <si>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</si>
  <si>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</si>
  <si>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</si>
  <si>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</si>
  <si>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</si>
  <si>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</si>
  <si>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</si>
  <si>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</si>
  <si>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</si>
  <si>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</si>
  <si>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</si>
  <si>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</si>
  <si>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</si>
  <si>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</si>
  <si>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</si>
  <si>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</si>
  <si>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</si>
  <si>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</si>
  <si>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</si>
  <si>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</si>
  <si>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</si>
  <si>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</si>
  <si>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</si>
  <si>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</si>
  <si>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</si>
  <si>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</si>
  <si>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</si>
  <si>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</si>
  <si>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</si>
  <si>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</si>
  <si>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</si>
  <si>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</si>
  <si>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</si>
  <si>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</si>
  <si>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</si>
  <si>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</si>
  <si>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</si>
  <si>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</si>
  <si>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</si>
  <si>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</si>
  <si>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</si>
  <si>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</si>
  <si>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</si>
  <si>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</si>
  <si>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</si>
  <si>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</si>
  <si>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</si>
  <si>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</si>
  <si>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</si>
  <si>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</si>
  <si>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</si>
  <si>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</si>
  <si>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</si>
  <si>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</si>
  <si>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</si>
  <si>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</si>
  <si>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</si>
  <si>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</si>
  <si>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</si>
  <si>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</si>
  <si>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</si>
  <si>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</si>
  <si>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</si>
  <si>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</si>
  <si>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</si>
  <si>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</si>
  <si>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</si>
  <si>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</si>
  <si>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</si>
  <si>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</si>
  <si>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</si>
  <si>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</si>
  <si>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</si>
  <si>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</si>
  <si>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</si>
  <si>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</si>
  <si>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</si>
  <si>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</si>
  <si>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</si>
  <si>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</si>
  <si>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</si>
  <si>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</si>
  <si>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</si>
  <si>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</si>
  <si>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</si>
  <si>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</si>
  <si>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</si>
  <si>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</si>
  <si>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</si>
  <si>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</si>
  <si>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</si>
  <si>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</si>
  <si>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</si>
  <si>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</si>
  <si>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</si>
  <si>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</si>
  <si>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</si>
  <si>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</si>
  <si>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</si>
  <si>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</si>
  <si>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</si>
  <si>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</si>
  <si>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</si>
  <si>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</si>
  <si>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</si>
  <si>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</si>
  <si>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</si>
  <si>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</si>
  <si>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</si>
  <si>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</si>
  <si>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</si>
  <si>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</si>
  <si>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</si>
  <si>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</si>
  <si>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</si>
  <si>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</si>
  <si>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</si>
  <si>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</si>
  <si>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</si>
  <si>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</si>
  <si>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</si>
  <si>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</si>
  <si>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</si>
  <si>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</si>
  <si>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</si>
  <si>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</si>
  <si>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</si>
  <si>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</si>
  <si>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</si>
  <si>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</si>
  <si>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</si>
  <si>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</si>
  <si>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</si>
  <si>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</si>
  <si>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</si>
  <si>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</si>
  <si>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</si>
  <si>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</si>
  <si>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</si>
  <si>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</si>
  <si>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</si>
  <si>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</si>
  <si>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</si>
  <si>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</si>
  <si>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</si>
  <si>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</si>
  <si>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</si>
  <si>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</si>
  <si>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</si>
  <si>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</si>
  <si>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</si>
  <si>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</si>
  <si>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</si>
  <si>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</si>
  <si>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</si>
  <si>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</si>
  <si>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</si>
  <si>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</si>
  <si>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</si>
  <si>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</si>
  <si>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</si>
  <si>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</si>
  <si>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</si>
  <si>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</si>
  <si>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</si>
  <si>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</si>
  <si>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</si>
  <si>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</si>
  <si>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</si>
  <si>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</si>
  <si>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</si>
  <si>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</si>
  <si>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</si>
  <si>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</si>
  <si>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</si>
  <si>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</si>
  <si>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</si>
  <si>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</si>
  <si>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</si>
  <si>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</si>
  <si>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</si>
  <si>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</si>
  <si>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</si>
  <si>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</si>
  <si>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</si>
  <si>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</si>
  <si>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</si>
  <si>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</si>
  <si>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</si>
  <si>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</si>
  <si>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</si>
  <si>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</si>
  <si>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</si>
  <si>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</si>
  <si>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</si>
  <si>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</si>
  <si>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</si>
  <si>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</si>
  <si>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</si>
  <si>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</si>
  <si>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</si>
  <si>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</si>
  <si>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</si>
  <si>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</si>
  <si>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</si>
  <si>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</si>
  <si>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</si>
  <si>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</si>
  <si>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</si>
  <si>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</si>
  <si>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</si>
  <si>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</si>
  <si>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</si>
  <si>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</si>
  <si>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</si>
  <si>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</si>
  <si>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</si>
  <si>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</si>
  <si>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</si>
  <si>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</si>
  <si>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</si>
  <si>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</si>
  <si>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</si>
  <si>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</si>
  <si>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</si>
  <si>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</si>
  <si>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</si>
  <si>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</si>
  <si>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</si>
  <si>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</si>
  <si>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</si>
  <si>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</si>
  <si>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</si>
  <si>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</si>
  <si>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</si>
  <si>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</si>
  <si>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</si>
  <si>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</si>
  <si>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</si>
  <si>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</si>
  <si>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</si>
  <si>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</si>
  <si>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</si>
  <si>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</si>
  <si>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</si>
  <si>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</si>
  <si>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</si>
  <si>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</si>
  <si>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</si>
  <si>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</si>
  <si>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</si>
  <si>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</si>
  <si>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</si>
  <si>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</si>
  <si>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</si>
  <si>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</si>
  <si>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</si>
  <si>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</si>
  <si>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</si>
  <si>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</si>
  <si>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</si>
  <si>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</si>
  <si>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</si>
  <si>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</si>
  <si>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</si>
  <si>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</si>
  <si>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</si>
  <si>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</si>
  <si>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</si>
  <si>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</si>
  <si>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</si>
  <si>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</si>
  <si>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</si>
  <si>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</si>
  <si>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</si>
  <si>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</si>
  <si>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</si>
  <si>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</si>
  <si>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</si>
  <si>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</si>
  <si>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</si>
  <si>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</si>
  <si>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</si>
  <si>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</si>
  <si>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</si>
  <si>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</si>
  <si>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</si>
  <si>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</si>
  <si>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</si>
  <si>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</si>
  <si>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</si>
  <si>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</si>
  <si>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</si>
  <si>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</si>
  <si>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</si>
  <si>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</si>
  <si>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</si>
  <si>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</si>
  <si>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</si>
  <si>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</si>
  <si>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</si>
  <si>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</si>
  <si>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</si>
  <si>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</si>
  <si>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</si>
  <si>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</si>
  <si>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</si>
  <si>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</si>
  <si>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</si>
  <si>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</si>
  <si>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</si>
  <si>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</si>
  <si>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</si>
  <si>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</si>
  <si>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</si>
  <si>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</si>
  <si>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</si>
  <si>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</si>
  <si>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</si>
  <si>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</si>
  <si>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</si>
  <si>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</si>
  <si>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</si>
  <si>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</si>
  <si>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</si>
  <si>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</si>
  <si>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</si>
  <si>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</si>
  <si>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</si>
  <si>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</si>
  <si>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</si>
  <si>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</si>
  <si>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</si>
  <si>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</si>
  <si>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</si>
  <si>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</si>
  <si>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</si>
  <si>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</si>
  <si>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</si>
  <si>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</si>
  <si>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</si>
  <si>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</si>
  <si>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</si>
  <si>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</si>
  <si>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</si>
  <si>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</si>
  <si>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</si>
  <si>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</si>
  <si>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</si>
  <si>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</si>
  <si>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</si>
  <si>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</si>
  <si>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</si>
  <si>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</si>
  <si>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</si>
  <si>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</si>
  <si>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</si>
  <si>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</si>
  <si>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</si>
  <si>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</si>
  <si>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</si>
  <si>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</si>
  <si>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</si>
  <si>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</si>
  <si>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</si>
  <si>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</si>
  <si>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</si>
  <si>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</si>
  <si>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</si>
  <si>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</si>
  <si>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</si>
  <si>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</si>
  <si>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</si>
  <si>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</si>
  <si>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</si>
  <si>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</si>
  <si>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</si>
  <si>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</si>
  <si>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</si>
  <si>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</si>
  <si>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</si>
  <si>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</si>
  <si>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</si>
  <si>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</si>
  <si>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</si>
  <si>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</si>
  <si>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</si>
  <si>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</si>
  <si>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</si>
  <si>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</si>
  <si>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</si>
  <si>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</si>
  <si>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</si>
  <si>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</si>
  <si>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</si>
  <si>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</si>
  <si>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</si>
  <si>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</si>
  <si>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</si>
  <si>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</si>
  <si>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</si>
  <si>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</si>
  <si>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</si>
  <si>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</si>
  <si>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</si>
  <si>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</si>
  <si>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</si>
  <si>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</si>
  <si>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</si>
  <si>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</si>
  <si>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</si>
  <si>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</si>
  <si>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team at site TS </t>
  </si>
  <si>
    <t>PCM-20251023-00001840</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</si>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</sst>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290.88889826388913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10.393909837963292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9.3389004628988914E-2</v>
      </c>
      <c r="H4" s="138">
        <v>45953.73909722222</v>
      </c>
      <c r="I4" s="136" t="str">
        <f>IFERROR(VLOOKUP(D4,DB!A:F,6,0),"")</f>
        <v>Generator-DG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10476</v>
      </c>
      <c r="E5" s="137" t="s">
        <v>38998</v>
      </c>
      <c r="F5" s="138">
        <v>45953.794976851852</v>
      </c>
      <c r="G5" s="139">
        <f ca="1">IFERROR(NOW()-F5,"")</f>
        <v>4.2347337963292375E-2</v>
      </c>
      <c r="H5" s="165">
        <v>45953.789456018516</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45953.837324189815</v>
      </c>
      <c r="H6" s="165"/>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45953.837324189815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45953.837324189815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45953.837324189815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45953.837324189815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45953.837324189815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45953.837324189815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45953.837324189815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45953.837324189815</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45953.837324189815</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45953.837324189815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45953.837324189815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45953.837324189815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45953.837324189815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45953.837324189815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45953.837324189815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45953.837324189815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45953.837324189815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45953.837324189815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45953.837324189815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45953.837324189815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45953.837324189815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45953.837324189815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45953.837324189815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45953.837324189815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45953.837324189815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45953.837324189815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45953.837324189815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45953.837324189815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45953.837324189815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45953.837324189815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45953.837324189815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45953.837324189815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45953.837324189815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45953.837324189815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45953.837324189815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45953.837324189815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45953.837324189815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45953.837324189815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45953.837324189815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45953.837324189815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45953.837324189815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45953.837324189815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45953.837324189815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45953.837324189815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45953.837324189815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45953.837324189815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45953.837324189815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45953.837324189815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45953.837324189815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45953.837324189815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45953.837324189815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45953.837324189815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45953.837324189815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45953.837324189815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45953.837324189815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45953.837324189815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45953.837324189815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45953.837324189815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45953.837324189815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45953.837324189815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45953.837324189815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45953.837324189815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45953.837324189815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45953.837324189815</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45953.837324189815</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128.8374862268538</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9.3415487268503057</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45953.837324189815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25578</v>
      </c>
      <c r="E6" s="116"/>
      <c r="F6" s="117"/>
      <c r="G6" s="118">
        <f ca="1">IFERROR(NOW()-F6,"-")</f>
        <v>45953.837324189815</v>
      </c>
      <c r="H6" s="117"/>
      <c r="I6" s="18" t="str">
        <f>IFERROR(VLOOKUP(D6,DB!A:F,6,0),"")</f>
        <v>SCECO</v>
      </c>
      <c r="J6" s="18" t="str">
        <f>IFERROR(VLOOKUP(D6,DB!A:G,7,0),"")</f>
        <v>In progress</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45953.837324189815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45953.837324189815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45953.837324189815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45953.837324189815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45953.837324189815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45953.837324189815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45953.837324189815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45953.837324189815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45953.837324189815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45953.837324189815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45953.837324189815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45953.837324189815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45953.837324189815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45953.837324189815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45953.837324189815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45953.837324189815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45953.837324189815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45953.837324189815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45953.837324189815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45953.837324189815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45953.837324189815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45953.837324189815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45953.837324189815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45953.837324189815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45953.837324189815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45953.837324189815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45953.837324189815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45953.837324189815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45953.837324189815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45953.837324189815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45953.837324189815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45953.837324189815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45953.837324189815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45953.837324189815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45953.837324189815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45953.837324189815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64" t="s">
        <v>19127</v>
      </c>
      <c r="E2" s="18" t="s">
        <v>38998</v>
      </c>
      <c r="F2" s="20">
        <v>45953.822094907409</v>
      </c>
      <c r="G2" s="21">
        <f t="shared" ref="G2:G23" ca="1" si="0">IFERROR(NOW()-F2,"-")</f>
        <v>1.5229282405925915E-2</v>
      </c>
      <c r="H2" s="22">
        <v>45953.817013888889</v>
      </c>
      <c r="I2" s="19" t="str">
        <f>IFERROR(VLOOKUP(D2,DB!A:F,6,0),"")</f>
        <v>Power Cube</v>
      </c>
      <c r="J2" s="18" t="str">
        <f>IFERROR(VLOOKUP(D2,DB!A:G,7,0),"")</f>
        <v>No BB Design+Good</v>
      </c>
      <c r="K2" s="47" t="s">
        <v>39091</v>
      </c>
      <c r="L2" s="23" t="str">
        <f>IFERROR(VLOOKUP(D2,DB!A:I,9,0),"")</f>
        <v>Latis</v>
      </c>
    </row>
    <row r="3" spans="1:13" ht="15" customHeight="1">
      <c r="A3" s="19"/>
      <c r="B3" s="64" t="str">
        <f>IFERROR(VLOOKUP(D3,DB!A:K,11,0),"")</f>
        <v/>
      </c>
      <c r="C3" s="18"/>
      <c r="D3" s="18"/>
      <c r="E3" s="18"/>
      <c r="F3" s="20"/>
      <c r="G3" s="21">
        <f t="shared" ca="1" si="0"/>
        <v>45953.837324189815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45953.837324189815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45953.837324189815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45953.837324189815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45953.837324189815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45953.837324189815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45953.837324189815</v>
      </c>
      <c r="H9" s="22"/>
      <c r="I9" s="19" t="s">
        <v>39092</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45953.837324189815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45953.837324189815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45953.837324189815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45953.837324189815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45953.837324189815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45953.837324189815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45953.837324189815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45953.837324189815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45953.837324189815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45953.837324189815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45953.837324189815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45953.837324189815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45953.837324189815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45953.837324189815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45953.837324189815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45953.837324189815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45953.837324189815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45953.837324189815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45953.837324189815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45953.837324189815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45953.837324189815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45953.837324189815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45953.837324189815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45953.837324189815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45953.837324189815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45953.837324189815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45953.837324189815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45953.837324189815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45953.837324189815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45953.837324189815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45953.837324189815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45953.837324189815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45953.837324189815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45953.837324189815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45953.837324189815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45953.837324189815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45953.837324189815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45953.837324189815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45953.837324189815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45953.837324189815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45953.837324189815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45953.837324189815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45953.837324189815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45953.837324189815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45953.837324189815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45953.837324189815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45953.837324189815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45953.837324189815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45953.837324189815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45953.837324189815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45953.837324189815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45953.837324189815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45953.837324189815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45953.837324189815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45953.837324189815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45953.837324189815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45953.837324189815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45953.837324189815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45953.837324189815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45953.837324189815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45953.837324189815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45953.837324189815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45953.837324189815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45953.837324189815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45953.837324189815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45953.837324189815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45953.837324189815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45953.837324189815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45953.837324189815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45953.837324189815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45953.837324189815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45953.837324189815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45953.837324189815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45953.837324189815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45953.837324189815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45953.837324189815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45953.837324189815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45953.837324189815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45953.837324189815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45953.837324189815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45953.837324189815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45953.837324189815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45953.837324189815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45953.837324189815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45953.837324189815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45953.837324189815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45953.837324189815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45953.837324189815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45953.837324189815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45953.837324189815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45953.837324189815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45953.837324189815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45953.837324189815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45953.837324189815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45953.837324189815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45953.837324189815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45953.837324189815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45953.837324189815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45953.837324189815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45953.837324189815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45953.837324189815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45953.837324189815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45953.837324189815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45953.837324189815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45953.837324189815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45953.837324189815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45953.837324189815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45953.837324189815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45953.837324189815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45953.837324189815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45953.837324189815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45953.837324189815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45953.837324189815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45953.837324189815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45953.837324189815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45953.837324189815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45953.837324189815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45953.837324189815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45953.837324189815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45953.837324189815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45953.837324189815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45953.837324189815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45953.837324189815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45953.837324189815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45953.837324189815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45953.837324189815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45953.837324189815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45953.837324189815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45953.837324189815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45953.837324189815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45953.837324189815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45953.837324189815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45953.837324189815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45953.837324189815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45953.837324189815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45953.837324189815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45953.837324189815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45953.837324189815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45953.837324189815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45953.837324189815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45953.837324189815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45953.837324189815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45953.837324189815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45953.837324189815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45953.837324189815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45953.837324189815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45953.837324189815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45953.837324189815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45953.837324189815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45953.837324189815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45953.837324189815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45953.837324189815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45953.837324189815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45953.837324189815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45953.837324189815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45953.837324189815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45953.837324189815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45953.837324189815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45953.837324189815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45953.837324189815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45953.837324189815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45953.837324189815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45953.837324189815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45953.837324189815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45953.837324189815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45953.837324189815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45953.837324189815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45953.837324189815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45953.837324189815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45953.837324189815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45953.837324189815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45953.837324189815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45953.837324189815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45953.837324189815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45953.837324189815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45953.837324189815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45953.837324189815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45953.837324189815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45953.837324189815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45953.837324189815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45953.837324189815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45953.837324189815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45953.837324189815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45953.837324189815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45953.837324189815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45953.837324189815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45953.837324189815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45953.837324189815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45953.837324189815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45953.837324189815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45953.837324189815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45953.837324189815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45953.837324189815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45953.837324189815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45953.837324189815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45953.837324189815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45953.837324189815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45953.837324189815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45953.837324189815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45953.837324189815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45953.837324189815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45953.837324189815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45953.837324189815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45953.837324189815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45953.837324189815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45953.837324189815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45953.837324189815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45953.837324189815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45953.837324189815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45953.837324189815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45953.837324189815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45953.837324189815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45953.837324189815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45953.837324189815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45953.837324189815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45953.837324189815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45953.837324189815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45953.837324189815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45953.837324189815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45953.837324189815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45953.837324189815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45953.837324189815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45953.837324189815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45953.837324189815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45953.837324189815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45953.837324189815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45953.837324189815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45953.837324189815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45953.837324189815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45953.837324189815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45953.837324189815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45953.837324189815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45953.837324189815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45953.837324189815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45953.837324189815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45953.837324189815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45953.837324189815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45953.837324189815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45953.837324189815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45953.837324189815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45953.837324189815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45953.837324189815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45953.837324189815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45953.837324189815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45953.837324189815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45953.837324189815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45953.837324189815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45953.837324189815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45953.837324189815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45953.837324189815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45953.837324189815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45953.837324189815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45953.837324189815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45953.837324189815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45953.837324189815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45953.837324189815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45953.837324189815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45953.837324189815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45953.837324189815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45953.837324189815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45953.837324189815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45953.837324189815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45953.837324189815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45953.837324189815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45953.837324189815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45953.837324189815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45953.837324189815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45953.837324189815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45953.837324189815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45953.837324189815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45953.837324189815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45953.837324189815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45953.837324189815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45953.837324189815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45953.837324189815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45953.837324189815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45953.837324189815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45953.837324189815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45953.837324189815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45953.837324189815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45953.837324189815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45953.837324189815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45953.837324189815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45953.837324189815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45953.837324189815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45953.837324189815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45953.837324189815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45953.837324189815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45953.837324189815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45953.837324189815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45953.837324189815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45953.837324189815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45953.837324189815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45953.837324189815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45953.837324189815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45953.837324189815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45953.837324189815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45953.837324189815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45953.837324189815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45953.837324189815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45953.837324189815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45953.837324189815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45953.837324189815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45953.837324189815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45953.837324189815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45953.837324189815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45953.837324189815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45953.837324189815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45953.837324189815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45953.837324189815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45953.837324189815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45953.837324189815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45953.837324189815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45953.837324189815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45953.837324189815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45953.837324189815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45953.837324189815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45953.837324189815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45953.837324189815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45953.837324189815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45953.837324189815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45953.837324189815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45953.837324189815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45953.837324189815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45953.837324189815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45953.837324189815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45953.837324189815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45953.837324189815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45953.837324189815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45953.837324189815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45953.837324189815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45953.837324189815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45953.837324189815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45953.837324189815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45953.837324189815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45953.837324189815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45953.837324189815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45953.837324189815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45953.837324189815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45953.837324189815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45953.837324189815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45953.837324189815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45953.837324189815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45953.837324189815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45953.837324189815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45953.837324189815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45953.837324189815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45953.837324189815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45953.837324189815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45953.837324189815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45953.837324189815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45953.837324189815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45953.837324189815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45953.837324189815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45953.837324189815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45953.837324189815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45953.837324189815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45953.837324189815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45953.837324189815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45953.837324189815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45953.837324189815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45953.837324189815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45953.837324189815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45953.837324189815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45953.837324189815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45953.837324189815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45953.837324189815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45953.837324189815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45953.837324189815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45953.837324189815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45953.837324189815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45953.837324189815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45953.837324189815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45953.837324189815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45953.837324189815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45953.837324189815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45953.837324189815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45953.837324189815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45953.837324189815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45953.837324189815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45953.837324189815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45953.837324189815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45953.837324189815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45953.837324189815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45953.837324189815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45953.837324189815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45953.837324189815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45953.837324189815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45953.837324189815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45953.837324189815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45953.837324189815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45953.837324189815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45953.837324189815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45953.837324189815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45953.837324189815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45953.837324189815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45953.837324189815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45953.837324189815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45953.837324189815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45953.837324189815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45953.837324189815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45953.837324189815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45953.837324189815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45953.837324189815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45953.837324189815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45953.837324189815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45953.837324189815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45953.837324189815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45953.837324189815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45953.837324189815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45953.837324189815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45953.837324189815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45953.837324189815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45953.837324189815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45953.837324189815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45953.837324189815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45953.837324189815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45953.837324189815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45953.837324189815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45953.837324189815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45953.837324189815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45953.837324189815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45953.837324189815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45953.837324189815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45953.837324189815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45953.837324189815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45953.837324189815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45953.837324189815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45953.837324189815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45953.837324189815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45953.837324189815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45953.837324189815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45953.837324189815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45953.837324189815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45953.837324189815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45953.837324189815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45953.837324189815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45953.837324189815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45953.837324189815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45953.837324189815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45953.837324189815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45953.837324189815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45953.837324189815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45953.837324189815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45953.837324189815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45953.837324189815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45953.837324189815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45953.837324189815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45953.837324189815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45953.837324189815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45953.837324189815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45953.837324189815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45953.837324189815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45953.837324189815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45953.837324189815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45953.837324189815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45953.837324189815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45953.837324189815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45953.837324189815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45953.837324189815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45953.837324189815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45953.837324189815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45953.837324189815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45953.837324189815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45953.837324189815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45953.837324189815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45953.837324189815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45953.837324189815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45953.837324189815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45953.837324189815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45953.837324189815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45953.837324189815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45953.837324189815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45953.837324189815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45953.837324189815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45953.837324189815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45953.837324189815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45953.837324189815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45953.837324189815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45953.837324189815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45953.837324189815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45953.837324189815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45953.837324189815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45953.837324189815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45953.837324189815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45953.837324189815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45953.837324189815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45953.837324189815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45953.837324189815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45953.837324189815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45953.837324189815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45953.837324189815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45953.837324189815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45953.837324189815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45953.837324189815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45953.837324189815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45953.837324189815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45953.837324189815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45953.837324189815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45953.837324189815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45953.837324189815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45953.837324189815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45953.837324189815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45953.837324189815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45953.837324189815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45953.837324189815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45953.837324189815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45953.837324189815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45953.837324189815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45953.837324189815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45953.837324189815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45953.837324189815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45953.837324189815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45953.837324189815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45953.837324189815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45953.837324189815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45953.837324189815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45953.837324189815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45953.837324189815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45953.837324189815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45953.837324189815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45953.837324189815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45953.837324189815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45953.837324189815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45953.837324189815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45953.837324189815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45953.837324189815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45953.837324189815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45953.837324189815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45953.837324189815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45953.837324189815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45953.837324189815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45953.837324189815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45953.837324189815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45953.837324189815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45953.837324189815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45953.837324189815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45953.837324189815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45953.837324189815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45953.837324189815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45953.837324189815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45953.837324189815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45953.837324189815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45953.837324189815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45953.837324189815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45953.837324189815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45953.837324189815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45953.837324189815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45953.837324189815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45953.837324189815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45953.837324189815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45953.837324189815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45953.837324189815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45953.837324189815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45953.837324189815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45953.837324189815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45953.837324189815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45953.837324189815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45953.837324189815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45953.837324189815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45953.837324189815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45953.837324189815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45953.837324189815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45953.837324189815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45953.837324189815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45953.837324189815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45953.837324189815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45953.837324189815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45953.837324189815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45953.837324189815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45953.837324189815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45953.837324189815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45953.837324189815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45953.837324189815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45953.837324189815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45953.837324189815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45953.837324189815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45953.837324189815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45953.837324189815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45953.837324189815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45953.837324189815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45953.837324189815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45953.837324189815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45953.837324189815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45953.837324189815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45953.837324189815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45953.837324189815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45953.837324189815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45953.837324189815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45953.837324189815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45953.837324189815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45953.837324189815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45953.837324189815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45953.837324189815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45953.837324189815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45953.837324189815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45953.837324189815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45953.837324189815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45953.837324189815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45953.837324189815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45953.837324189815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45953.837324189815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45953.837324189815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45953.837324189815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45953.837324189815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45953.837324189815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45953.837324189815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45953.837324189815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45953.837324189815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45953.837324189815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45953.837324189815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45953.837324189815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45953.837324189815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45953.837324189815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45953.837324189815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45953.837324189815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45953.837324189815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45953.837324189815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45953.837324189815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45953.837324189815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45953.837324189815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45953.837324189815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45953.837324189815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45953.837324189815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45953.837324189815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45953.837324189815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45953.837324189815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45953.837324189815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45953.837324189815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45953.837324189815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45953.837324189815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45953.837324189815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45953.837324189815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45953.837324189815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45953.837324189815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45953.837324189815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45953.837324189815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45953.837324189815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45953.837324189815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45953.837324189815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45953.837324189815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45953.837324189815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45953.837324189815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45953.837324189815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45953.837324189815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45953.837324189815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45953.837324189815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45953.837324189815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45953.837324189815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45953.837324189815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45953.837324189815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45953.837324189815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45953.837324189815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45953.837324189815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45953.837324189815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45953.837324189815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45953.837324189815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45953.837324189815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45953.837324189815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45953.837324189815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45953.837324189815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45953.837324189815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45953.837324189815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45953.837324189815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45953.837324189815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45953.837324189815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45953.837324189815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45953.837324189815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45953.837324189815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45953.837324189815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45953.837324189815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45953.837324189815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45953.837324189815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45953.837324189815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45953.837324189815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45953.837324189815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45953.837324189815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45953.837324189815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45953.837324189815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45953.837324189815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45953.837324189815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45953.837324189815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45953.837324189815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45953.837324189815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45953.837324189815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45953.837324189815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45953.837324189815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45953.837324189815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45953.837324189815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45953.837324189815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45953.837324189815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45953.837324189815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45953.837324189815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45953.837324189815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45953.837324189815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45953.837324189815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45953.837324189815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45953.837324189815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45953.837324189815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45953.837324189815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45953.837324189815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45953.837324189815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45953.837324189815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45953.837324189815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45953.837324189815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45953.837324189815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45953.837324189815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45953.837324189815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45953.837324189815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45953.837324189815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45953.837324189815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45953.837324189815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45953.837324189815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45953.837324189815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45953.837324189815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45953.837324189815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45953.837324189815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45953.837324189815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45953.837324189815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45953.837324189815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45953.837324189815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45953.837324189815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45953.837324189815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45953.837324189815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45953.837324189815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45953.837324189815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45953.837324189815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45953.837324189815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45953.837324189815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45953.837324189815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45953.837324189815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45953.837324189815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45953.837324189815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45953.837324189815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45953.837324189815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45953.837324189815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45953.837324189815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45953.837324189815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45953.837324189815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45953.837324189815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45953.837324189815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45953.837324189815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45953.837324189815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45953.837324189815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45953.837324189815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45953.837324189815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45953.837324189815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45953.837324189815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45953.837324189815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45953.837324189815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45953.837324189815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45953.837324189815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45953.837324189815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45953.837324189815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45953.837324189815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45953.837324189815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45953.837324189815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45953.837324189815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45953.837324189815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45953.837324189815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45953.837324189815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45953.837324189815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45953.837324189815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45953.837324189815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45953.837324189815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45953.837324189815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45953.837324189815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45953.837324189815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45953.837324189815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45953.837324189815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45953.837324189815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45953.837324189815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45953.837324189815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45953.837324189815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45953.837324189815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45953.837324189815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45953.837324189815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45953.837324189815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45953.837324189815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45953.837324189815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45953.837324189815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45953.837324189815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45953.837324189815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45953.837324189815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45953.837324189815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45953.837324189815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45953.837324189815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45953.837324189815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45953.837324189815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45953.837324189815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45953.837324189815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45953.837324189815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45953.837324189815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45953.837324189815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45953.837324189815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45953.837324189815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45953.837324189815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45953.837324189815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45953.837324189815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45953.837324189815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45953.837324189815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45953.837324189815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45953.837324189815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45953.837324189815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45953.837324189815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45953.837324189815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45953.837324189815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45953.837324189815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45953.837324189815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45953.837324189815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45953.837324189815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45953.837324189815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45953.837324189815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45953.837324189815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45953.837324189815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45953.837324189815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45953.837324189815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45953.837324189815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45953.837324189815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45953.837324189815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45953.837324189815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45953.837324189815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45953.837324189815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45953.837324189815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45953.837324189815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45953.837324189815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45953.837324189815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45953.837324189815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45953.837324189815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45953.837324189815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45953.837324189815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45953.837324189815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45953.837324189815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45953.837324189815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45953.837324189815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45953.837324189815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45953.837324189815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45953.837324189815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45953.837324189815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45953.837324189815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45953.837324189815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45953.837324189815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45953.837324189815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45953.837324189815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45953.837324189815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45953.837324189815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45953.837324189815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45953.837324189815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45953.837324189815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45953.837324189815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45953.837324189815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45953.837324189815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45953.837324189815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45953.837324189815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45953.837324189815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45953.837324189815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45953.837324189815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45953.837324189815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45953.837324189815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45953.837324189815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45953.837324189815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45953.837324189815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45953.837324189815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45953.837324189815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45953.837324189815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45953.837324189815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45953.837324189815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45953.837324189815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45953.837324189815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45953.837324189815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45953.837324189815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45953.837324189815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45953.837324189815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45953.837324189815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45953.837324189815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45953.837324189815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45953.837324189815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45953.837324189815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45953.837324189815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45953.837324189815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45953.837324189815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45953.837324189815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45953.837324189815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45953.837324189815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45953.837324189815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45953.837324189815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45953.837324189815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45953.837324189815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45953.837324189815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45953.837324189815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45953.837324189815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45953.837324189815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45953.837324189815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45953.837324189815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45953.837324189815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45953.837324189815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45953.837324189815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45953.837324189815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45953.837324189815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45953.837324189815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45953.837324189815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45953.837324189815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45953.837324189815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45953.837324189815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45953.837324189815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45953.837324189815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45953.837324189815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45953.837324189815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45953.837324189815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45953.837324189815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45953.837324189815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45953.837324189815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45953.837324189815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45953.837324189815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45953.837324189815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45953.837324189815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45953.837324189815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45953.837324189815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45953.837324189815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45953.837324189815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45953.837324189815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45953.837324189815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45953.837324189815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45953.837324189815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45953.837324189815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45953.837324189815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45953.837324189815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45953.837324189815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45953.837324189815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45953.837324189815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45953.837324189815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45953.837324189815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45953.837324189815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45953.837324189815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45953.837324189815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45953.837324189815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45953.837324189815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45953.837324189815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45953.837324189815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45953.837324189815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45953.837324189815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45953.837324189815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45953.837324189815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45953.837324189815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45953.837324189815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45953.837324189815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45953.837324189815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45953.837324189815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45953.837324189815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45953.837324189815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45953.837324189815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45953.837324189815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45953.837324189815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45953.837324189815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45953.837324189815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45953.837324189815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45953.837324189815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45953.837324189815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45953.837324189815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45953.837324189815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45953.837324189815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45953.837324189815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45953.837324189815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45953.837324189815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45953.837324189815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45953.837324189815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45953.837324189815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45953.837324189815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45953.837324189815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45953.837324189815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45953.837324189815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45953.837324189815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45953.837324189815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45953.837324189815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45953.837324189815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45953.837324189815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45953.837324189815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45953.837324189815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45953.837324189815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45953.837324189815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45953.837324189815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45953.837324189815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45953.837324189815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45953.837324189815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45953.837324189815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45953.837324189815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45953.837324189815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45953.837324189815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45953.837324189815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45953.837324189815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45953.837324189815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45953.837324189815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45953.837324189815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45953.837324189815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45953.837324189815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45953.837324189815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45953.837324189815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45953.837324189815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45953.837324189815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45953.837324189815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45953.837324189815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45953.837324189815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45953.837324189815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45953.837324189815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45953.837324189815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45953.837324189815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45953.837324189815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45953.837324189815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45953.837324189815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45953.837324189815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45953.837324189815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45953.837324189815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45953.837324189815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45953.837324189815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45953.837324189815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45953.837324189815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45953.837324189815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45953.837324189815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45953.837324189815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45953.837324189815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45953.837324189815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45953.837324189815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45953.837324189815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45953.837324189815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45953.837324189815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45953.837324189815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45953.837324189815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45953.837324189815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45953.837324189815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45953.837324189815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45953.837324189815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45953.837324189815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45953.837324189815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45953.837324189815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45953.837324189815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45953.837324189815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45953.837324189815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45953.837324189815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45953.837324189815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45953.837324189815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45953.837324189815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45953.837324189815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45953.837324189815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45953.837324189815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45953.837324189815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45953.837324189815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45953.837324189815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45953.837324189815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45953.837324189815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45953.837324189815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45953.837324189815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45953.837324189815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45953.837324189815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45953.837324189815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45953.837324189815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45953.837324189815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45953.837324189815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45953.837324189815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45953.837324189815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45953.837324189815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45953.837324189815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45953.837324189815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45953.837324189815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45953.837324189815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45953.837324189815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45953.837324189815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45953.837324189815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45953.837324189815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45953.837324189815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45953.837324189815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45953.837324189815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45953.837324189815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45953.837324189815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45953.837324189815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45953.837324189815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45953.837324189815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45953.837324189815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45953.837324189815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45953.837324189815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45953.837324189815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45953.837324189815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45953.837324189815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45953.837324189815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45953.837324189815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45953.837324189815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45953.837324189815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45953.837324189815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45953.837324189815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45953.837324189815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45953.837324189815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45953.837324189815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45953.837324189815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45953.837324189815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45953.837324189815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45953.837324189815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45953.837324189815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45953.837324189815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45953.837324189815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45953.837324189815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45953.837324189815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45953.837324189815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45953.837324189815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45953.837324189815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45953.837324189815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45953.837324189815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45953.837324189815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45953.837324189815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45953.837324189815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45953.837324189815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45953.837324189815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45953.837324189815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45953.837324189815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45953.837324189815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45953.837324189815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45953.837324189815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45953.837324189815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45953.837324189815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250.35660659721907</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0.20260196759045357</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95" t="s">
        <v>33649</v>
      </c>
      <c r="E4" s="100" t="s">
        <v>38998</v>
      </c>
      <c r="F4" s="125"/>
      <c r="G4" s="126">
        <f ca="1">IFERROR(NOW()-F4,"")</f>
        <v>45953.837324189815</v>
      </c>
      <c r="H4" s="125">
        <v>45953.743101851855</v>
      </c>
      <c r="I4" s="121" t="str">
        <f>IFERROR(VLOOKUP(D4,DB!A:F,6,0),"")</f>
        <v>Generator-SG</v>
      </c>
      <c r="J4" s="121" t="str">
        <f>IFERROR(VLOOKUP(D4,DB!A:G,7,0),"")</f>
        <v>Vandalized</v>
      </c>
      <c r="K4" s="127" t="s">
        <v>39098</v>
      </c>
      <c r="L4" s="123" t="str">
        <f>IFERROR(VLOOKUP(D4,DB!A:I,9,0),"")</f>
        <v>Latis</v>
      </c>
    </row>
    <row r="5" spans="1:16" ht="15" customHeight="1">
      <c r="A5" s="121" t="s">
        <v>39099</v>
      </c>
      <c r="B5" s="121" t="str">
        <f>IFERROR(VLOOKUP(D5,DB!A:K,11,0),"")</f>
        <v>R4</v>
      </c>
      <c r="C5" s="122">
        <v>2</v>
      </c>
      <c r="D5" s="95" t="s">
        <v>35586</v>
      </c>
      <c r="E5" s="100" t="s">
        <v>38998</v>
      </c>
      <c r="F5" s="125">
        <v>45953.820138888892</v>
      </c>
      <c r="G5" s="126">
        <f ca="1">IFERROR(NOW()-F5,"")</f>
        <v>1.7185300923301838E-2</v>
      </c>
      <c r="H5" s="125">
        <v>45953.776747685188</v>
      </c>
      <c r="I5" s="121" t="str">
        <f>IFERROR(VLOOKUP(D5,DB!A:F,6,0),"")</f>
        <v>SCECO</v>
      </c>
      <c r="J5" s="121" t="str">
        <f>IFERROR(VLOOKUP(D5,DB!A:G,7,0),"")</f>
        <v>In progress</v>
      </c>
      <c r="K5" s="127" t="s">
        <v>39100</v>
      </c>
      <c r="L5" s="123" t="str">
        <f>IFERROR(VLOOKUP(D5,DB!A:I,9,0),"")</f>
        <v>Latis</v>
      </c>
    </row>
    <row r="6" spans="1:16" ht="15" customHeight="1">
      <c r="A6" s="121"/>
      <c r="B6" s="121" t="str">
        <f>IFERROR(VLOOKUP(D6,DB!A:K,11,0),"")</f>
        <v/>
      </c>
      <c r="C6" s="122"/>
      <c r="D6" s="95"/>
      <c r="E6" s="100"/>
      <c r="F6" s="125"/>
      <c r="G6" s="126">
        <f ca="1">IFERROR(NOW()-F6,"")</f>
        <v>45953.837324189815</v>
      </c>
      <c r="H6" s="125"/>
      <c r="I6" s="121" t="str">
        <f>IFERROR(VLOOKUP(D6,DB!A:F,6,0),"")</f>
        <v/>
      </c>
      <c r="J6" s="121" t="str">
        <f>IFERROR(VLOOKUP(D6,DB!A:G,7,0),"")</f>
        <v/>
      </c>
      <c r="K6" s="127"/>
      <c r="L6" s="123" t="str">
        <f>IFERROR(VLOOKUP(D6,DB!A:I,9,0),"")</f>
        <v/>
      </c>
    </row>
    <row r="7" spans="1:16" ht="15" customHeight="1">
      <c r="A7" s="121"/>
      <c r="B7" s="121" t="str">
        <f>IFERROR(VLOOKUP(D8,DB!A:K,11,0),"")</f>
        <v/>
      </c>
      <c r="C7" s="122"/>
      <c r="D7" s="123"/>
      <c r="E7" s="100"/>
      <c r="F7" s="125"/>
      <c r="G7" s="126">
        <f ca="1">IFERROR(NOW()-F7,"")</f>
        <v>45953.837324189815</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45953.837324189815</v>
      </c>
      <c r="H8" s="125"/>
      <c r="I8" s="121" t="str">
        <f>IFERROR(VLOOKUP(#REF!,DB!A:F,6,0),"")</f>
        <v/>
      </c>
      <c r="J8" s="121" t="str">
        <f>IFERROR(VLOOKUP(#REF!,DB!A:G,7,0),"")</f>
        <v/>
      </c>
      <c r="K8" s="127"/>
      <c r="L8" s="123" t="str">
        <f>IFERROR(VLOOKUP(#REF!,DB!A:I,9,0),"")</f>
        <v/>
      </c>
    </row>
    <row r="9" spans="1:16" ht="15" customHeight="1">
      <c r="A9" s="121"/>
      <c r="B9" s="121" t="str">
        <f>IFERROR(VLOOKUP(D9,DB!A:K,11,0),"")</f>
        <v/>
      </c>
      <c r="C9" s="122"/>
      <c r="D9" s="123"/>
      <c r="E9" s="100"/>
      <c r="F9" s="125"/>
      <c r="G9" s="126">
        <f ca="1">IFERROR(NOW()-F9,"")</f>
        <v>45953.837324189815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45953.837324189815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45953.837324189815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45953.837324189815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45953.837324189815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45953.837324189815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45953.837324189815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45953.837324189815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45953.837324189815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45953.837324189815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45953.837324189815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45953.837324189815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45953.837324189815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45953.837324189815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45953.837324189815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45953.837324189815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45953.837324189815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45953.837324189815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45953.837324189815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45953.837324189815</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45953.837324189815</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45953.837324189815</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45953.837324189815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45953.837324189815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45953.837324189815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45953.837324189815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45953.837324189815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45953.837324189815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45953.837324189815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45953.837324189815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45953.837324189815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45953.837324189815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45953.837324189815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45953.837324189815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45953.837324189815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45953.837324189815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45953.837324189815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45953.837324189815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45953.837324189815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45953.837324189815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45953.837324189815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45953.837324189815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45953.837324189815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45953.837324189815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45953.837324189815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45953.837324189815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45953.837324189815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45953.837324189815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45953.837324189815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45953.837324189815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45953.837324189815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45953.837324189815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45953.837324189815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45953.837324189815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45953.837324189815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45953.837324189815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45953.837324189815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45953.837324189815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45953.837324189815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45953.837324189815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45953.837324189815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45953.837324189815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45953.837324189815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45953.837324189815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45953.837324189815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45953.837324189815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45953.837324189815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45953.837324189815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45953.837324189815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45953.837324189815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45953.837324189815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45953.837324189815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45953.837324189815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45953.837324189815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45953.837324189815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45953.837324189815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45953.837324189815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45953.837324189815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45953.837324189815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45953.837324189815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45953.837324189815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45953.837324189815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45953.837324189815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45953.837324189815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45953.837324189815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45953.837324189815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45953.837324189815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45953.837324189815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45953.837324189815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45953.837324189815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45953.837324189815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45953.837324189815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45953.837324189815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45953.837324189815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45953.837324189815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45953.837324189815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45953.837324189815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45953.837324189815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45953.837324189815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45953.837324189815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45953.837324189815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45953.837324189815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45953.837324189815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45953.837324189815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45953.837324189815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45953.837324189815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45953.837324189815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45953.837324189815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45953.837324189815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45953.837324189815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45953.837324189815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45953.837324189815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45953.837324189815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45953.837324189815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45953.837324189815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45953.837324189815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45953.837324189815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45953.837324189815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45953.837324189815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45953.837324189815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45953.837324189815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45953.837324189815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45953.837324189815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45953.837324189815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45953.837324189815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45953.837324189815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45953.837324189815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45953.837324189815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45953.837324189815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45953.837324189815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45953.837324189815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45953.837324189815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45953.837324189815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45953.837324189815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45953.837324189815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45953.837324189815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45953.837324189815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45953.837324189815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45953.837324189815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45953.837324189815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45953.837324189815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45953.837324189815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45953.837324189815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45953.837324189815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45953.837324189815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45953.837324189815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45953.837324189815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45953.837324189815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45953.837324189815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45953.837324189815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45953.837324189815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45953.837324189815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45953.837324189815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45953.837324189815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45953.837324189815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45953.837324189815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45953.837324189815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45953.837324189815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45953.837324189815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45953.837324189815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45953.837324189815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45953.837324189815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45953.837324189815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45953.837324189815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45953.837324189815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45953.837324189815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45953.837324189815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45953.837324189815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45953.837324189815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45953.837324189815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45953.837324189815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45953.837324189815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45953.837324189815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45953.837324189815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45953.837324189815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45953.837324189815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45953.837324189815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45953.837324189815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45953.837324189815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45953.837324189815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45953.837324189815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45953.837324189815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45953.837324189815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45953.837324189815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45953.837324189815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45953.837324189815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45953.837324189815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45953.837324189815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45953.837324189815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45953.837324189815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45953.837324189815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45953.837324189815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45953.837324189815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45953.837324189815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45953.837324189815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45953.837324189815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45953.837324189815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45953.837324189815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45953.837324189815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45953.837324189815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45953.837324189815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45953.837324189815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45953.837324189815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45953.837324189815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45953.837324189815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45953.837324189815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45953.837324189815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45953.837324189815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45953.837324189815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45953.837324189815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45953.837324189815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45953.837324189815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45953.837324189815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45953.837324189815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45953.837324189815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45953.837324189815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45953.837324189815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45953.837324189815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45953.837324189815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45953.837324189815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45953.837324189815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45953.837324189815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45953.837324189815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45953.837324189815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45953.837324189815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45953.837324189815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45953.837324189815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45953.837324189815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45953.837324189815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45953.837324189815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45953.837324189815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45953.837324189815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45953.837324189815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45953.837324189815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45953.837324189815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45953.837324189815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45953.837324189815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45953.837324189815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45953.837324189815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45953.837324189815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45953.837324189815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45953.837324189815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45953.837324189815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45953.837324189815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45953.837324189815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45953.837324189815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45953.837324189815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45953.837324189815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45953.837324189815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45953.837324189815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45953.837324189815</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45953.837324189815</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62.005264004626952</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27.648446874998626</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9.0657501157402294</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39083</v>
      </c>
      <c r="F5" s="155">
        <v>45948.661111111112</v>
      </c>
      <c r="G5" s="156">
        <f ca="1">IFERROR(NOW()-F5,"")</f>
        <v>5.1762130787028582</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45953.837324189815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45953.837324189815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45953.837324189815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45953.837324189815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45953.837324189815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45953.837324189815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45953.837324189815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45953.837324189815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45953.837324189815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45953.837324189815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45953.837324189815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45953.837324189815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45953.837324189815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45953.837324189815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45953.837324189815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45953.837324189815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45953.837324189815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45953.837324189815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45953.837324189815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45953.837324189815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45953.837324189815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45953.837324189815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45953.837324189815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45953.837324189815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45953.837324189815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45953.837324189815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45953.837324189815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45953.837324189815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45953.837324189815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45953.837324189815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45953.837324189815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45953.837324189815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45953.837324189815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45953.837324189815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45953.837324189815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45953.837324189815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45953.837324189815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45953.837324189815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45953.837324189815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45953.837324189815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45953.837324189815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45953.837324189815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45953.837324189815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45953.837324189815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45953.837324189815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45953.837324189815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45953.837324189815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45953.837324189815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45953.837324189815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45953.837324189815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45953.837324189815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45953.837324189815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45953.837324189815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45953.837324189815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45953.837324189815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45953.837324189815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45953.837324189815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45953.837324189815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45953.837324189815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45953.837324189815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45953.837324189815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45953.837324189815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45953.837324189815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45953.837324189815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45953.837324189815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45953.837324189815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45953.837324189815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45953.837324189815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45953.837324189815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45953.837324189815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45953.837324189815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45953.837324189815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45953.837324189815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45953.837324189815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45953.837324189815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45953.837324189815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45953.837324189815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45953.837324189815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45953.837324189815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45953.837324189815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45953.837324189815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45953.837324189815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45953.837324189815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45953.837324189815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45953.837324189815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45953.837324189815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45953.837324189815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45953.837324189815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45953.837324189815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45953.837324189815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45953.837324189815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45953.837324189815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45953.837324189815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45953.837324189815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45953.837324189815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45953.837324189815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45953.837324189815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45953.837324189815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45953.837324189815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45953.837324189815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45953.837324189815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45953.837324189815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45953.837324189815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45953.837324189815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45953.837324189815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45953.837324189815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45953.837324189815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45953.837324189815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45953.837324189815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45953.837324189815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45953.837324189815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45953.837324189815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45953.837324189815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45953.837324189815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45953.837324189815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45953.837324189815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45953.837324189815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45953.837324189815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45953.837324189815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45953.837324189815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45953.837324189815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45953.837324189815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45953.837324189815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45953.837324189815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45953.837324189815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45953.837324189815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45953.837324189815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45953.837324189815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45953.837324189815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45953.837324189815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45953.837324189815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45953.837324189815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45953.837324189815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45953.837324189815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45953.837324189815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45953.837324189815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45953.837324189815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45953.837324189815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45953.837324189815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45953.837324189815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45953.837324189815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45953.837324189815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45953.837324189815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45953.837324189815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45953.837324189815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45953.837324189815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45953.837324189815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45953.837324189815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45953.837324189815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45953.837324189815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45953.837324189815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45953.837324189815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45953.837324189815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45953.837324189815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45953.837324189815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45953.837324189815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45953.837324189815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45953.837324189815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45953.837324189815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45953.837324189815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45953.837324189815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45953.837324189815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45953.837324189815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45953.837324189815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45953.837324189815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45953.837324189815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45953.837324189815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45953.837324189815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45953.837324189815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45953.837324189815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45953.837324189815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45953.837324189815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45953.837324189815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45953.837324189815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45953.837324189815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45953.837324189815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45953.837324189815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45953.837324189815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45953.837324189815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45953.837324189815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45953.837324189815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45953.837324189815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45953.837324189815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45953.837324189815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45953.837324189815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45953.837324189815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45953.837324189815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45953.837324189815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45953.837324189815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45953.837324189815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45953.837324189815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45953.837324189815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45953.837324189815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45953.837324189815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45953.837324189815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45953.837324189815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45953.837324189815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45953.837324189815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45953.837324189815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45953.837324189815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45953.837324189815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45953.837324189815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45953.837324189815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45953.837324189815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45953.837324189815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45953.837324189815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45953.837324189815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45953.837324189815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45953.837324189815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45953.837324189815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45953.837324189815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45953.837324189815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45953.837324189815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45953.837324189815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45953.837324189815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45953.837324189815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45953.837324189815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45953.837324189815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45953.837324189815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45953.837324189815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45953.837324189815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45953.837324189815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45953.837324189815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45953.837324189815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45953.837324189815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45953.837324189815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45953.837324189815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45953.837324189815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45953.837324189815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45953.837324189815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45953.837324189815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45953.837324189815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45953.837324189815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45953.837324189815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45953.837324189815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45953.837324189815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45953.837324189815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45953.837324189815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45953.837324189815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45953.837324189815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45953.837324189815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45953.837324189815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45953.837324189815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45953.837324189815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45953.837324189815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45953.837324189815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45953.837324189815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45953.837324189815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45953.837324189815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45953.837324189815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45953.837324189815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45953.837324189815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45953.837324189815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45953.837324189815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45953.837324189815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45953.837324189815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45953.837324189815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45953.837324189815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45953.837324189815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45953.837324189815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45953.837324189815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45953.837324189815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45953.837324189815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45953.837324189815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45953.837324189815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45953.837324189815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45953.837324189815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45953.837324189815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45953.837324189815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45953.837324189815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45953.837324189815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45953.837324189815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45953.837324189815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45953.837324189815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45953.837324189815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45953.837324189815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45953.837324189815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45953.837324189815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45953.837324189815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45953.837324189815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45953.837324189815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45953.837324189815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45953.837324189815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45953.837324189815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45953.837324189815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45953.837324189815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45953.837324189815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45953.837324189815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45953.837324189815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45953.837324189815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45953.837324189815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45953.837324189815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45953.837324189815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45953.837324189815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45953.837324189815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45953.837324189815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45953.837324189815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45953.837324189815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45953.837324189815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45953.837324189815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45953.837324189815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45953.837324189815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45953.837324189815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45953.837324189815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45953.837324189815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45953.837324189815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45953.837324189815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45953.837324189815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45953.837324189815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45953.837324189815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45953.837324189815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45953.837324189815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45953.837324189815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45953.837324189815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45953.837324189815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45953.837324189815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45953.837324189815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45953.837324189815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45953.837324189815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45953.837324189815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45953.837324189815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45953.837324189815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45953.837324189815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45953.837324189815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45953.837324189815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45953.837324189815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45953.837324189815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45953.837324189815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45953.837324189815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45953.837324189815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45953.837324189815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45953.837324189815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45953.837324189815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45953.837324189815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45953.837324189815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45953.837324189815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45953.837324189815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45953.837324189815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45953.837324189815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45953.837324189815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45953.837324189815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45953.837324189815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45953.837324189815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45953.837324189815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45953.837324189815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45953.837324189815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45953.837324189815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45953.837324189815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45953.837324189815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45953.837324189815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45953.837324189815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45953.837324189815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45953.837324189815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45953.837324189815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45953.837324189815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45953.837324189815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45953.837324189815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45953.837324189815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45953.837324189815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45953.837324189815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45953.837324189815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45953.837324189815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45953.837324189815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45953.837324189815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45953.837324189815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45953.837324189815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45953.837324189815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45953.837324189815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45953.837324189815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45953.837324189815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45953.837324189815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45953.837324189815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45953.837324189815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45953.837324189815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45953.837324189815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45953.837324189815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45953.837324189815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45953.837324189815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45953.837324189815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45953.837324189815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45953.837324189815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45953.837324189815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45953.837324189815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45953.837324189815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45953.837324189815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45953.837324189815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45953.837324189815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45953.837324189815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45953.837324189815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45953.837324189815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45953.837324189815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45953.837324189815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45953.837324189815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45953.837324189815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45953.837324189815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45953.837324189815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45953.837324189815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45953.837324189815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45953.837324189815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45953.837324189815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45953.837324189815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45953.837324189815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45953.837324189815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45953.837324189815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45953.837324189815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45953.837324189815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45953.837324189815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45953.837324189815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45953.837324189815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45953.837324189815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45953.837324189815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45953.837324189815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45953.837324189815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45953.837324189815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45953.837324189815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45953.837324189815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45953.837324189815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45953.837324189815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45953.837324189815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45953.837324189815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45953.837324189815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45953.837324189815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45953.837324189815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45953.837324189815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45953.837324189815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45953.837324189815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45953.837324189815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45953.837324189815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45953.837324189815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45953.837324189815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45953.837324189815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45953.837324189815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45953.837324189815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45953.837324189815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45953.837324189815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45953.837324189815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45953.837324189815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45953.837324189815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45953.837324189815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45953.837324189815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45953.837324189815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45953.837324189815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45953.837324189815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45953.837324189815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45953.837324189815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45953.837324189815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45953.837324189815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45953.837324189815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45953.837324189815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45953.837324189815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45953.837324189815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45953.837324189815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45953.837324189815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45953.837324189815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45953.837324189815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45953.837324189815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45953.837324189815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45953.837324189815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45953.837324189815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45953.837324189815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45953.837324189815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45953.837324189815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45953.837324189815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45953.837324189815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45953.837324189815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45953.837324189815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45953.837324189815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45953.837324189815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45953.837324189815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45953.837324189815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45953.837324189815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45953.837324189815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45953.837324189815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45953.837324189815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45953.837324189815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45953.837324189815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45953.837324189815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45953.837324189815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45953.837324189815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45953.837324189815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45953.837324189815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45953.837324189815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45953.837324189815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45953.837324189815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45953.837324189815</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39109</v>
      </c>
      <c r="B2" s="105" t="str">
        <f>IFERROR(VLOOKUP(D2,DB!A:K,11,0),"")</f>
        <v>R6</v>
      </c>
      <c r="C2" s="107">
        <v>3</v>
      </c>
      <c r="D2" s="105" t="s">
        <v>38954</v>
      </c>
      <c r="E2" s="108" t="s">
        <v>39083</v>
      </c>
      <c r="F2" s="109">
        <v>45953.75675925926</v>
      </c>
      <c r="G2" s="78">
        <f ca="1">IFERROR(NOW()-F2,"-")</f>
        <v>8.0564930554828607E-2</v>
      </c>
      <c r="H2" s="109">
        <v>45953.740046296298</v>
      </c>
      <c r="I2" s="105" t="str">
        <f>IFERROR(VLOOKUP(D2,DB!A:F,6,0),"")</f>
        <v>SCECO</v>
      </c>
      <c r="J2" s="104" t="str">
        <f>IFERROR(VLOOKUP(D2,DB!A:G,7,0),"")</f>
        <v>Vandalized</v>
      </c>
      <c r="K2" s="110" t="s">
        <v>39110</v>
      </c>
      <c r="L2" s="111" t="str">
        <f>IFERROR(VLOOKUP(D2,DB!A:I,9,0),"")</f>
        <v>Latis</v>
      </c>
    </row>
    <row r="3" spans="1:16383" ht="31.5" customHeight="1">
      <c r="A3" s="164" t="s">
        <v>39111</v>
      </c>
      <c r="B3" s="105" t="str">
        <f>IFERROR(VLOOKUP(D3,DB!A:K,11,0),"")</f>
        <v>R6</v>
      </c>
      <c r="C3" s="107">
        <v>1</v>
      </c>
      <c r="D3" s="105" t="s">
        <v>39112</v>
      </c>
      <c r="E3" s="108" t="s">
        <v>38998</v>
      </c>
      <c r="F3" s="109">
        <v>45953.810983796298</v>
      </c>
      <c r="G3" s="78">
        <f ca="1">IFERROR(NOW()-F3,"-")</f>
        <v>2.6340393516875338E-2</v>
      </c>
      <c r="H3" s="109">
        <v>45953.805104166669</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45953.837324189815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45953.837324189815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45953.837324189815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45953.837324189815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45953.837324189815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45953.837324189815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45953.837324189815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45953.837324189815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45953.837324189815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45953.837324189815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45953.837324189815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45953.837324189815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45953.837324189815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45953.837324189815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45953.837324189815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45953.837324189815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45953.837324189815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45953.837324189815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45953.837324189815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45953.837324189815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45953.837324189815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45953.837324189815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45953.837324189815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45953.837324189815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45953.837324189815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45953.837324189815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45953.837324189815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45953.837324189815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45953.837324189815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45953.837324189815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45953.837324189815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45953.837324189815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45953.837324189815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45953.837324189815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45953.837324189815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45953.837324189815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45953.837324189815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45953.837324189815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45953.837324189815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45953.837324189815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45953.837324189815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45953.837324189815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45953.837324189815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45953.837324189815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45953.837324189815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45953.837324189815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45953.837324189815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45953.837324189815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45953.837324189815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45953.837324189815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45953.837324189815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45953.837324189815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45953.837324189815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45953.837324189815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45953.837324189815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45953.837324189815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45953.837324189815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45953.837324189815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45953.837324189815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45953.837324189815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45953.837324189815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45953.837324189815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45953.837324189815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45953.837324189815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45953.837324189815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45953.837324189815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45953.837324189815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45953.837324189815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45953.837324189815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45953.837324189815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45953.837324189815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45953.837324189815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45953.837324189815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45953.837324189815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45953.837324189815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45953.837324189815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45953.837324189815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45953.837324189815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45953.837324189815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45953.837324189815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45953.837324189815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45953.837324189815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45953.837324189815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45953.837324189815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45953.837324189815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45953.837324189815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45953.837324189815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45953.837324189815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45953.837324189815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45953.837324189815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45953.837324189815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45953.837324189815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45953.837324189815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45953.837324189815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45953.837324189815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45953.837324189815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45953.837324189815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45953.837324189815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45953.837324189815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45953.837324189815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45953.837324189815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45953.837324189815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45953.837324189815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45953.837324189815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45953.837324189815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45953.837324189815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45953.837324189815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45953.837324189815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45953.837324189815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45953.837324189815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45953.837324189815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45953.837324189815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45953.837324189815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45953.837324189815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45953.837324189815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45953.837324189815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45953.837324189815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45953.837324189815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45953.837324189815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45953.837324189815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45953.837324189815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45953.837324189815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45953.837324189815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45953.837324189815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45953.837324189815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45953.837324189815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45953.837324189815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45953.837324189815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45953.837324189815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45953.837324189815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45953.837324189815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45953.837324189815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45953.837324189815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45953.837324189815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45953.837324189815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45953.837324189815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45953.837324189815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45953.837324189815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45953.837324189815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45953.837324189815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45953.837324189815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45953.837324189815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45953.837324189815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45953.837324189815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45953.837324189815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45953.837324189815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45953.837324189815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45953.837324189815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45953.837324189815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45953.837324189815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45953.837324189815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45953.837324189815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45953.837324189815</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