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48" documentId="13_ncr:1_{F6CB121F-512D-4AA6-A0C1-0FB36C537598}" xr6:coauthVersionLast="47" xr6:coauthVersionMax="47" xr10:uidLastSave="{FE70ECC7-5D9F-405C-A064-4162AA978607}"/>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5" i="1"/>
  <c r="G5" i="1"/>
  <c r="I5" i="1"/>
  <c r="J5" i="1"/>
  <c r="L5"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I3" i="1"/>
  <c r="I4"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3" i="1"/>
  <c r="G4"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3" i="1"/>
  <c r="B4"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<sst xmlns="http://schemas.openxmlformats.org/spreadsheetml/2006/main" count="178582" uniqueCount="39074">
  <si>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</si>
  <si>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</si>
  <si>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</si>
  <si>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</si>
  <si>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</si>
  <si>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</si>
  <si>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</si>
  <si>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</si>
  <si>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</si>
  <si>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</si>
  <si>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</si>
  <si>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</si>
  <si>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</si>
  <si>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</si>
  <si>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</si>
  <si>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</si>
  <si>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</si>
  <si>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</si>
  <si>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</si>
  <si>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</si>
  <si>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</si>
  <si>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</si>
  <si>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</si>
  <si>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</si>
  <si>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</si>
  <si>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</si>
  <si>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</si>
  <si>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</si>
  <si>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</si>
  <si>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</si>
  <si>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</si>
  <si>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</si>
  <si>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</si>
  <si>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</si>
  <si>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</si>
  <si>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</si>
  <si>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</si>
  <si>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</si>
  <si>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</si>
  <si>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</si>
  <si>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</si>
  <si>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</si>
  <si>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</si>
  <si>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</si>
  <si>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</si>
  <si>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</si>
  <si>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</si>
  <si>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</si>
  <si>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</si>
  <si>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</si>
  <si>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</si>
  <si>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</si>
  <si>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</si>
  <si>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</si>
  <si>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</si>
  <si>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</si>
  <si>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</si>
  <si>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</si>
  <si>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</si>
  <si>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</si>
  <si>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</si>
  <si>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</si>
  <si>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</si>
  <si>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</si>
  <si>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</si>
  <si>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</si>
  <si>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</si>
  <si>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</si>
  <si>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</si>
  <si>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</si>
  <si>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</si>
  <si>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</si>
  <si>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</si>
  <si>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</si>
  <si>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</si>
  <si>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</si>
  <si>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</si>
  <si>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</si>
  <si>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</si>
  <si>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</si>
  <si>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</si>
  <si>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</si>
  <si>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</si>
  <si>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</si>
  <si>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</si>
  <si>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</si>
  <si>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</si>
  <si>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</si>
  <si>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</si>
  <si>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</si>
  <si>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</si>
  <si>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</si>
  <si>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</si>
  <si>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</si>
  <si>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</si>
  <si>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</si>
  <si>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</si>
  <si>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</si>
  <si>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</si>
  <si>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</si>
  <si>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</si>
  <si>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</si>
  <si>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</si>
  <si>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</si>
  <si>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</si>
  <si>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</si>
  <si>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</si>
  <si>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</si>
  <si>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</si>
  <si>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</si>
  <si>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</si>
  <si>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</si>
  <si>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</si>
  <si>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</si>
  <si>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</si>
  <si>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</si>
  <si>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</si>
  <si>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</si>
  <si>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</si>
  <si>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</si>
  <si>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</si>
  <si>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</si>
  <si>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</si>
  <si>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</si>
  <si>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</si>
  <si>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</si>
  <si>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</si>
  <si>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</si>
  <si>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</si>
  <si>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</si>
  <si>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</si>
  <si>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</si>
  <si>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</si>
  <si>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</si>
  <si>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</si>
  <si>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</si>
  <si>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</si>
  <si>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</si>
  <si>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</si>
  <si>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</si>
  <si>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</si>
  <si>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</si>
  <si>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</si>
  <si>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</si>
  <si>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</si>
  <si>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</si>
  <si>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</si>
  <si>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</si>
  <si>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</si>
  <si>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</si>
  <si>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</si>
  <si>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</si>
  <si>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</si>
  <si>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</si>
  <si>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</si>
  <si>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</si>
  <si>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</si>
  <si>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</si>
  <si>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</si>
  <si>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</si>
  <si>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</si>
  <si>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</si>
  <si>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</si>
  <si>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</si>
  <si>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</si>
  <si>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</si>
  <si>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</si>
  <si>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</si>
  <si>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</si>
  <si>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</si>
  <si>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</si>
  <si>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</si>
  <si>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</si>
  <si>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</si>
  <si>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</si>
  <si>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</si>
  <si>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</si>
  <si>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</si>
  <si>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</si>
  <si>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</si>
  <si>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</si>
  <si>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</si>
  <si>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</si>
  <si>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</si>
  <si>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</si>
  <si>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</si>
  <si>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</si>
  <si>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</si>
  <si>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</si>
  <si>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</si>
  <si>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</si>
  <si>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</si>
  <si>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</si>
  <si>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</si>
  <si>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</si>
  <si>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</si>
  <si>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</si>
  <si>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</si>
  <si>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</si>
  <si>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</si>
  <si>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</si>
  <si>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</si>
  <si>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</si>
  <si>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</si>
  <si>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</si>
  <si>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</si>
  <si>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</si>
  <si>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</si>
  <si>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</si>
  <si>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</si>
  <si>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</si>
  <si>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</si>
  <si>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</si>
  <si>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</si>
  <si>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</si>
  <si>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</si>
  <si>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</si>
  <si>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</si>
  <si>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</si>
  <si>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</si>
  <si>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</si>
  <si>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</si>
  <si>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</si>
  <si>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</si>
  <si>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</si>
  <si>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</si>
  <si>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</si>
  <si>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</si>
  <si>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</si>
  <si>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</si>
  <si>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</si>
  <si>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</si>
  <si>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</si>
  <si>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</si>
  <si>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</si>
  <si>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</si>
  <si>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</si>
  <si>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</si>
  <si>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</si>
  <si>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</si>
  <si>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</si>
  <si>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</si>
  <si>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</si>
  <si>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</si>
  <si>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</si>
  <si>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</si>
  <si>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</si>
  <si>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</si>
  <si>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</si>
  <si>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</si>
  <si>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</si>
  <si>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</si>
  <si>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</si>
  <si>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</si>
  <si>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</si>
  <si>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</si>
  <si>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</si>
  <si>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</si>
  <si>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</si>
  <si>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</si>
  <si>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</si>
  <si>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</si>
  <si>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</si>
  <si>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</si>
  <si>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</si>
  <si>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</si>
  <si>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</si>
  <si>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</si>
  <si>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</si>
  <si>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</si>
  <si>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</si>
  <si>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</si>
  <si>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</si>
  <si>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</si>
  <si>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</si>
  <si>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</si>
  <si>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</si>
  <si>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</si>
  <si>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</si>
  <si>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</si>
  <si>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</si>
  <si>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</si>
  <si>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</si>
  <si>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</si>
  <si>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</si>
  <si>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</si>
  <si>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</si>
  <si>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</si>
  <si>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</si>
  <si>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</si>
  <si>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</si>
  <si>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</si>
  <si>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</si>
  <si>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</si>
  <si>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</si>
  <si>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</si>
  <si>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</si>
  <si>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</si>
  <si>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</si>
  <si>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</si>
  <si>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</si>
  <si>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</si>
  <si>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</si>
  <si>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</si>
  <si>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</si>
  <si>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</si>
  <si>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</si>
  <si>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</si>
  <si>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</si>
  <si>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</si>
  <si>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</si>
  <si>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</si>
  <si>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</si>
  <si>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</si>
  <si>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</si>
  <si>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</si>
  <si>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</si>
  <si>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</si>
  <si>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</si>
  <si>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</si>
  <si>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</si>
  <si>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</si>
  <si>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</si>
  <si>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</si>
  <si>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</si>
  <si>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</si>
  <si>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</si>
  <si>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</si>
  <si>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</si>
  <si>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</si>
  <si>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</si>
  <si>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</si>
  <si>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</si>
  <si>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</si>
  <si>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</si>
  <si>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</si>
  <si>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</si>
  <si>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</si>
  <si>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</si>
  <si>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</si>
  <si>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</si>
  <si>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</si>
  <si>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</si>
  <si>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</si>
  <si>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</si>
  <si>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</si>
  <si>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</si>
  <si>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</si>
  <si>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</si>
  <si>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</si>
  <si>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</si>
  <si>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</si>
  <si>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</si>
  <si>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</si>
  <si>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</si>
  <si>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</si>
  <si>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</si>
  <si>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</si>
  <si>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</si>
  <si>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</si>
  <si>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</si>
  <si>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</si>
  <si>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</si>
  <si>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</si>
  <si>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</si>
  <si>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</si>
  <si>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</si>
  <si>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</si>
  <si>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</si>
  <si>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</si>
  <si>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</si>
  <si>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</si>
  <si>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</si>
  <si>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</si>
  <si>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</si>
  <si>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</si>
  <si>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</si>
  <si>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</si>
  <si>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</si>
  <si>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</si>
  <si>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</si>
  <si>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</si>
  <si>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</si>
  <si>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</si>
  <si>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</si>
  <si>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</si>
  <si>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</si>
  <si>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</si>
  <si>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</si>
  <si>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</si>
  <si>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</si>
  <si>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</si>
  <si>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</si>
  <si>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</si>
  <si>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</si>
  <si>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</si>
  <si>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</si>
  <si>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</si>
  <si>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</si>
  <si>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</si>
  <si>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</si>
  <si>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</si>
  <si>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</si>
  <si>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</si>
  <si>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</si>
  <si>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</si>
  <si>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</si>
  <si>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</si>
  <si>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</si>
  <si>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</si>
  <si>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</si>
  <si>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</si>
  <si>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</si>
  <si>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</si>
  <si>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</si>
  <si>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</si>
  <si>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</si>
  <si>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</si>
  <si>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</si>
  <si>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</si>
  <si>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</si>
  <si>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</si>
  <si>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</si>
  <si>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</si>
  <si>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</si>
  <si>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</si>
  <si>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</si>
  <si>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</si>
  <si>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</si>
  <si>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</si>
  <si>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</si>
  <si>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</si>
  <si>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</si>
  <si>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</si>
  <si>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</si>
  <si>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</si>
  <si>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</si>
  <si>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</si>
  <si>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</si>
  <si>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</si>
  <si>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</si>
  <si>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</si>
  <si>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</si>
  <si>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</si>
  <si>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</si>
  <si>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</si>
  <si>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</si>
  <si>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</si>
  <si>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</si>
  <si>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</si>
  <si>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</si>
  <si>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</si>
  <si>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</si>
  <si>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</si>
  <si>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</si>
  <si>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</si>
  <si>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</si>
  <si>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</si>
  <si>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</si>
  <si>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</si>
  <si>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</si>
  <si>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</si>
  <si>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</si>
  <si>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</si>
  <si>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</si>
  <si>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</si>
  <si>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</si>
  <si>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</si>
  <si>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</si>
  <si>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</si>
  <si>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</si>
  <si>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</si>
  <si>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</si>
  <si>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</si>
  <si>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</si>
  <si>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</si>
  <si>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</si>
  <si>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</si>
  <si>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</si>
  <si>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</si>
  <si>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</si>
  <si>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</si>
  <si>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</si>
  <si>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</si>
  <si>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</si>
  <si>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</si>
  <si>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</si>
  <si>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</si>
  <si>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</si>
  <si>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</si>
  <si>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</si>
  <si>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</si>
  <si>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</si>
  <si>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</si>
  <si>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</si>
  <si>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</si>
  <si>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</si>
  <si>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</si>
  <si>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</si>
  <si>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</si>
  <si>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</si>
  <si>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</si>
  <si>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</si>
  <si>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</si>
  <si>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</si>
  <si>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</si>
  <si>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</si>
  <si>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</si>
  <si>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</si>
  <si>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</si>
  <si>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</si>
  <si>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</si>
  <si>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</si>
  <si>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</si>
  <si>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</si>
  <si>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</si>
  <si>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</si>
  <si>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</si>
  <si>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</si>
  <si>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</si>
  <si>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</si>
  <si>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</si>
  <si>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</si>
  <si>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</si>
  <si>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</si>
  <si>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</si>
  <si>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</si>
  <si>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</si>
  <si>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</si>
  <si>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</si>
  <si>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</si>
  <si>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</si>
  <si>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</si>
  <si>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</si>
  <si>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</si>
  <si>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</si>
  <si>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</si>
  <si>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</si>
  <si>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</si>
  <si>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</si>
  <si>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</si>
  <si>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</si>
  <si>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</si>
  <si>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</si>
  <si>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</si>
  <si>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</si>
  <si>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</si>
  <si>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</si>
  <si>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</si>
  <si>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</si>
  <si>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</si>
  <si>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</si>
  <si>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</si>
  <si>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</si>
  <si>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</si>
  <si>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</si>
  <si>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</si>
  <si>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</si>
  <si>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</si>
  <si>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</si>
  <si>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</si>
  <si>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</si>
  <si>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</si>
  <si>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</si>
  <si>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</si>
  <si>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</si>
  <si>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</si>
  <si>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</si>
  <si>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</si>
  <si>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</si>
  <si>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</si>
  <si>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</si>
  <si>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</si>
  <si>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</si>
  <si>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</si>
  <si>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</si>
  <si>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</si>
  <si>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</si>
  <si>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</si>
  <si>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</si>
  <si>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</si>
  <si>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</si>
  <si>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</si>
  <si>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</si>
  <si>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</si>
  <si>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</si>
  <si>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</si>
  <si>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</si>
  <si>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</si>
  <si>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</si>
  <si>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</si>
  <si>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</si>
  <si>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</si>
  <si>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</si>
  <si>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</si>
  <si>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</si>
  <si>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</si>
  <si>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</si>
  <si>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</si>
  <si>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</si>
  <si>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</si>
  <si>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</si>
  <si>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</si>
  <si>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</si>
  <si>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</si>
  <si>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</si>
  <si>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</si>
  <si>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</si>
  <si>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</si>
  <si>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</si>
  <si>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</si>
  <si>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</si>
  <si>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</si>
  <si>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</si>
  <si>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</si>
  <si>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</si>
  <si>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</si>
  <si>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</si>
  <si>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</si>
  <si>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</si>
  <si>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</si>
  <si>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</si>
  <si>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</si>
  <si>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</si>
  <si>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</si>
  <si>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</si>
  <si>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</si>
  <si>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</si>
  <si>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</si>
  <si>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</si>
  <si>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</si>
  <si>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</si>
  <si>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</si>
  <si>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</si>
  <si>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</si>
  <si>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</si>
  <si>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</si>
  <si>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</si>
  <si>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</si>
  <si>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</si>
  <si>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</si>
  <si>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</si>
  <si>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</si>
  <si>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</si>
  <si>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</si>
  <si>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</si>
  <si>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</si>
  <si>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</si>
  <si>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</si>
  <si>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</si>
  <si>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</si>
  <si>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</si>
  <si>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</si>
  <si>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</si>
  <si>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</si>
  <si>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</si>
  <si>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</si>
  <si>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</si>
  <si>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</si>
  <si>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</si>
  <si>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</si>
  <si>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</si>
  <si>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</si>
  <si>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</si>
  <si>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</si>
  <si>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</si>
  <si>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</si>
  <si>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</si>
  <si>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</si>
  <si>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</si>
  <si>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</si>
  <si>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</si>
  <si>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</si>
  <si>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</si>
  <si>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</si>
  <si>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</si>
  <si>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</si>
  <si>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</si>
  <si>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</si>
  <si>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</si>
  <si>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</si>
  <si>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</si>
  <si>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</si>
  <si>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</si>
  <si>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</si>
  <si>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</si>
  <si>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</si>
  <si>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</si>
  <si>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</si>
  <si>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</si>
  <si>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</si>
  <si>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</si>
  <si>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</si>
  <si>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</si>
  <si>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</si>
  <si>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</si>
  <si>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</si>
  <si>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</si>
  <si>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</si>
  <si>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</si>
  <si>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</si>
  <si>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</si>
  <si>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</si>
  <si>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</si>
  <si>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</si>
  <si>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</si>
  <si>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</si>
  <si>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</si>
  <si>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</si>
  <si>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</si>
  <si>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</si>
  <si>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</si>
  <si>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</si>
  <si>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</si>
  <si>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</si>
  <si>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</si>
  <si>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</si>
  <si>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</si>
  <si>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</si>
  <si>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</si>
  <si>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</si>
  <si>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</si>
  <si>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</si>
  <si>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</si>
  <si>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</si>
  <si>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</si>
  <si>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</si>
  <si>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</si>
  <si>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</si>
  <si>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</si>
  <si>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</si>
  <si>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</si>
  <si>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</si>
  <si>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</si>
  <si>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</si>
  <si>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</si>
  <si>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</si>
  <si>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</si>
  <si>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</si>
  <si>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</si>
  <si>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</si>
  <si>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</si>
  <si>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</si>
  <si>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</si>
  <si>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</si>
  <si>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</si>
  <si>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</si>
  <si>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</si>
  <si>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</si>
  <si>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</si>
  <si>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</si>
  <si>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</si>
  <si>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</si>
  <si>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</si>
  <si>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</si>
  <si>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</si>
  <si>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</si>
  <si>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</si>
  <si>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</si>
  <si>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</si>
  <si>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</si>
  <si>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</si>
  <si>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</si>
  <si>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</si>
  <si>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</si>
  <si>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</si>
  <si>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</si>
  <si>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</si>
  <si>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</si>
  <si>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</si>
  <si>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</si>
  <si>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</si>
  <si>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</si>
  <si>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</si>
  <si>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</si>
  <si>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</si>
  <si>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</si>
  <si>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</si>
  <si>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</si>
  <si>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</si>
  <si>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</si>
  <si>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</si>
  <si>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</si>
  <si>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</si>
  <si>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</si>
  <si>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</si>
  <si>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</si>
  <si>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</si>
  <si>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</si>
  <si>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</si>
  <si>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</si>
  <si>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</si>
  <si>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</si>
  <si>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</si>
  <si>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</si>
  <si>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</si>
  <si>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</si>
  <si>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</si>
  <si>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</si>
  <si>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</si>
  <si>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</si>
  <si>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</si>
  <si>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</si>
  <si>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</si>
  <si>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</si>
  <si>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</si>
  <si>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</si>
  <si>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</si>
  <si>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</si>
  <si>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</si>
  <si>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</si>
  <si>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</si>
  <si>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</si>
  <si>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</si>
  <si>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</si>
  <si>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</si>
  <si>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</si>
  <si>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</si>
  <si>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</si>
  <si>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</si>
  <si>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</si>
  <si>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</si>
  <si>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</si>
  <si>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</si>
  <si>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</si>
  <si>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</si>
  <si>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</si>
  <si>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</si>
  <si>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</si>
  <si>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</si>
  <si>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</si>
  <si>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</si>
  <si>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</si>
  <si>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</si>
  <si>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</si>
  <si>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</si>
  <si>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</si>
  <si>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</si>
  <si>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</si>
  <si>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</si>
  <si>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</si>
  <si>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</si>
  <si>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</si>
  <si>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</si>
  <si>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</si>
  <si>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</si>
  <si>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</si>
  <si>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</si>
  <si>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</si>
  <si>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</si>
  <si>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</si>
  <si>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</si>
  <si>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</si>
  <si>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</si>
  <si>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</si>
  <si>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</si>
  <si>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</si>
  <si>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</si>
  <si>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</si>
  <si>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</si>
  <si>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</si>
  <si>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</si>
  <si>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</si>
  <si>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</si>
  <si>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</si>
  <si>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</si>
  <si>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</si>
  <si>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</si>
  <si>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</si>
  <si>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</si>
  <si>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</si>
  <si>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</si>
  <si>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</si>
  <si>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</si>
  <si>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</si>
  <si>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</si>
  <si>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</si>
  <si>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</si>
  <si>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</si>
  <si>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</si>
  <si>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</si>
  <si>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</si>
  <si>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</si>
  <si>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</si>
  <si>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</si>
  <si>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</si>
  <si>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</si>
  <si>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</si>
  <si>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</si>
  <si>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</si>
  <si>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</si>
  <si>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</si>
  <si>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</si>
  <si>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</si>
  <si>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</si>
  <si>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</si>
  <si>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</si>
  <si>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</si>
  <si>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</si>
  <si>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</si>
  <si>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</si>
  <si>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</si>
  <si>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</si>
  <si>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</si>
  <si>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</si>
  <si>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</si>
  <si>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</si>
  <si>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</si>
  <si>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</si>
  <si>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</si>
  <si>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</si>
  <si>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</si>
  <si>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</si>
  <si>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</si>
  <si>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</si>
  <si>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</si>
  <si>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</si>
  <si>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</si>
  <si>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</si>
  <si>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</si>
  <si>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</si>
  <si>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</si>
  <si>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</si>
  <si>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</si>
  <si>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</si>
  <si>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</si>
  <si>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</si>
  <si>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</si>
  <si>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</si>
  <si>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</si>
  <si>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</si>
  <si>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</si>
  <si>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</si>
  <si>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</si>
  <si>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</si>
  <si>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</si>
  <si>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</si>
  <si>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</si>
  <si>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</si>
  <si>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</si>
  <si>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</si>
  <si>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</si>
  <si>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</si>
  <si>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</si>
  <si>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</si>
  <si>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</si>
  <si>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</si>
  <si>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</si>
  <si>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</si>
  <si>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</si>
  <si>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</si>
  <si>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</si>
  <si>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</si>
  <si>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</si>
  <si>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</si>
  <si>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</si>
  <si>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</si>
  <si>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</si>
  <si>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</si>
  <si>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</si>
  <si>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</si>
  <si>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</si>
  <si>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</si>
  <si>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</si>
  <si>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</si>
  <si>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</si>
  <si>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</si>
  <si>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</si>
  <si>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</si>
  <si>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</si>
  <si>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</si>
  <si>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</si>
  <si>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</si>
  <si>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</si>
  <si>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</si>
  <si>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</si>
  <si>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</si>
  <si>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</si>
  <si>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</si>
  <si>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</si>
  <si>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</si>
  <si>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</si>
  <si>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</si>
  <si>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</si>
  <si>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</si>
  <si>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</si>
  <si>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</si>
  <si>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</si>
  <si>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</si>
  <si>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</si>
  <si>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</si>
  <si>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</si>
  <si>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</si>
  <si>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</si>
  <si>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</si>
  <si>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</si>
  <si>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</si>
  <si>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</si>
  <si>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</si>
  <si>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</si>
  <si>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</si>
  <si>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</si>
  <si>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</si>
  <si>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</si>
  <si>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</si>
  <si>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</si>
  <si>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</si>
  <si>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</si>
  <si>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</si>
  <si>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</si>
  <si>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</si>
  <si>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</si>
  <si>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</si>
  <si>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</si>
  <si>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</si>
  <si>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</si>
  <si>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</si>
  <si>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</si>
  <si>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</si>
  <si>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</si>
  <si>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</si>
  <si>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</si>
  <si>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</si>
  <si>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</si>
  <si>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</si>
  <si>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</si>
  <si>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</si>
  <si>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</si>
  <si>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</si>
  <si>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</si>
  <si>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</si>
  <si>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</si>
  <si>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</si>
  <si>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</si>
  <si>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</si>
  <si>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</si>
  <si>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</si>
  <si>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</si>
  <si>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</si>
  <si>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</si>
  <si>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</si>
  <si>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</si>
  <si>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</si>
  <si>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</si>
  <si>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</si>
  <si>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</si>
  <si>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</si>
  <si>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</si>
  <si>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</si>
  <si>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</si>
  <si>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</si>
  <si>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</si>
  <si>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</si>
  <si>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</si>
  <si>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</si>
  <si>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</si>
  <si>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</si>
  <si>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</si>
  <si>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</si>
  <si>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</si>
  <si>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</si>
  <si>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</si>
  <si>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</si>
  <si>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</si>
  <si>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</si>
  <si>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</si>
  <si>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</si>
  <si>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</si>
  <si>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</si>
  <si>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</si>
  <si>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</si>
  <si>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</si>
  <si>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</si>
  <si>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</si>
  <si>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</si>
  <si>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</si>
  <si>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</si>
  <si>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</si>
  <si>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</si>
  <si>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</si>
  <si>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</si>
  <si>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</si>
  <si>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</si>
  <si>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</si>
  <si>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</si>
  <si>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</si>
  <si>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</si>
  <si>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</si>
  <si>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</si>
  <si>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</si>
  <si>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</si>
  <si>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</si>
  <si>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</si>
  <si>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</si>
  <si>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</si>
  <si>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</si>
  <si>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</si>
  <si>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</si>
  <si>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</si>
  <si>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</si>
  <si>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</si>
  <si>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</si>
  <si>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</si>
  <si>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</si>
  <si>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</si>
  <si>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</si>
  <si>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</si>
  <si>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</si>
  <si>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</si>
  <si>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</si>
  <si>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</si>
  <si>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</si>
  <si>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</si>
  <si>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</si>
  <si>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</si>
  <si>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</si>
  <si>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</si>
  <si>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</si>
  <si>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</si>
  <si>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</si>
  <si>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</si>
  <si>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</si>
  <si>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</si>
  <si>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</si>
  <si>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</si>
  <si>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</si>
  <si>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</si>
  <si>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</si>
  <si>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</si>
  <si>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</si>
  <si>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</si>
  <si>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</si>
  <si>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</si>
  <si>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</si>
  <si>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</si>
  <si>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</si>
  <si>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</si>
  <si>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</si>
  <si>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</si>
  <si>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</si>
  <si>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</si>
  <si>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</si>
  <si>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</si>
  <si>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</si>
  <si>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</si>
  <si>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</si>
  <si>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</si>
  <si>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</si>
  <si>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</si>
  <si>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</si>
  <si>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</si>
  <si>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</si>
  <si>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</si>
  <si>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</si>
  <si>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</si>
  <si>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</si>
  <si>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</si>
  <si>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</si>
  <si>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</si>
  <si>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</si>
  <si>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</si>
  <si>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</si>
  <si>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</si>
  <si>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</si>
  <si>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</si>
  <si>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</si>
  <si>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</si>
  <si>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</si>
  <si>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</si>
  <si>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</si>
  <si>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</si>
  <si>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</si>
  <si>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</si>
  <si>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</si>
  <si>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</si>
  <si>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</si>
  <si>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</si>
  <si>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</si>
  <si>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</si>
  <si>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</si>
  <si>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</si>
  <si>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</si>
  <si>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</si>
  <si>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</si>
  <si>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</si>
  <si>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</si>
  <si>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</si>
  <si>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</si>
  <si>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</si>
  <si>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</si>
  <si>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</si>
  <si>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</si>
  <si>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</si>
  <si>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</si>
  <si>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</si>
  <si>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</si>
  <si>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</si>
  <si>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</si>
  <si>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</si>
  <si>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</si>
  <si>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</si>
  <si>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</si>
  <si>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</si>
  <si>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</si>
  <si>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</si>
  <si>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</si>
  <si>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</si>
  <si>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</si>
  <si>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</si>
  <si>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</si>
  <si>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</si>
  <si>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</si>
  <si>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</si>
  <si>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</si>
  <si>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</si>
  <si>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</si>
  <si>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</si>
  <si>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</si>
  <si>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</si>
  <si>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</si>
  <si>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</si>
  <si>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</si>
  <si>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</si>
  <si>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</si>
  <si>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</si>
  <si>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</si>
  <si>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</si>
  <si>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</si>
  <si>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</si>
  <si>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</si>
  <si>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</si>
  <si>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</si>
  <si>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</si>
  <si>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</si>
  <si>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</si>
  <si>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</si>
  <si>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</si>
  <si>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</si>
  <si>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</si>
  <si>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</si>
  <si>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</si>
  <si>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</si>
  <si>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</si>
  <si>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</si>
  <si>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</si>
  <si>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</si>
  <si>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</si>
  <si>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</si>
  <si>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</si>
  <si>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</si>
  <si>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</si>
  <si>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</si>
  <si>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</si>
  <si>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</si>
  <si>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</si>
  <si>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</si>
  <si>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</si>
  <si>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</si>
  <si>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</si>
  <si>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</si>
  <si>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</si>
  <si>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</si>
  <si>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</si>
  <si>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</si>
  <si>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</si>
  <si>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</si>
  <si>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</si>
  <si>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</si>
  <si>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</si>
  <si>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</si>
  <si>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</si>
  <si>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</si>
  <si>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</si>
  <si>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</si>
  <si>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</si>
  <si>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</si>
  <si>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</si>
  <si>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</si>
  <si>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</si>
  <si>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</si>
  <si>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</si>
  <si>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</si>
  <si>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</si>
  <si>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</si>
  <si>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</si>
  <si>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</si>
  <si>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</si>
  <si>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</si>
  <si>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</si>
  <si>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</si>
  <si>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</si>
  <si>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</si>
  <si>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</si>
  <si>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</si>
  <si>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</si>
  <si>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</si>
  <si>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</si>
  <si>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</si>
  <si>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</si>
  <si>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</si>
  <si>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</si>
  <si>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</si>
  <si>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</si>
  <si>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</si>
  <si>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</si>
  <si>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</si>
  <si>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</si>
  <si>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</si>
  <si>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</si>
  <si>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</si>
  <si>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</si>
  <si>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</si>
  <si>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</si>
  <si>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</si>
  <si>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</si>
  <si>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</si>
  <si>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</si>
  <si>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</si>
  <si>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</si>
  <si>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</si>
  <si>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</si>
  <si>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</si>
  <si>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</si>
  <si>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</si>
  <si>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</si>
  <si>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</si>
  <si>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</si>
  <si>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</si>
  <si>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</si>
  <si>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</si>
  <si>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</si>
  <si>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</si>
  <si>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</si>
  <si>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</si>
  <si>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</si>
  <si>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</si>
  <si>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</si>
  <si>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</si>
  <si>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</si>
  <si>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</si>
  <si>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</si>
  <si>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</si>
  <si>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</si>
  <si>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</si>
  <si>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</si>
  <si>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</si>
  <si>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</si>
  <si>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</si>
  <si>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</si>
  <si>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</si>
  <si>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</si>
  <si>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</si>
  <si>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</si>
  <si>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</si>
  <si>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</si>
  <si>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</si>
  <si>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</si>
  <si>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</si>
  <si>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</si>
  <si>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</si>
  <si>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</si>
  <si>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</si>
  <si>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</si>
  <si>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</si>
  <si>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</si>
  <si>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</si>
  <si>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</si>
  <si>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</si>
  <si>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</si>
  <si>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</si>
  <si>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</si>
  <si>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</si>
  <si>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</si>
  <si>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</si>
  <si>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</si>
  <si>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</si>
  <si>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</si>
  <si>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</si>
  <si>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</si>
  <si>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</si>
  <si>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</si>
  <si>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</si>
  <si>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</si>
  <si>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</si>
  <si>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</si>
  <si>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</si>
  <si>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</si>
  <si>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</si>
  <si>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</si>
  <si>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</si>
  <si>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</si>
  <si>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</si>
  <si>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</si>
  <si>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</si>
  <si>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</si>
  <si>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</si>
  <si>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</si>
  <si>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</si>
  <si>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</si>
  <si>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</si>
  <si>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</si>
  <si>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</si>
  <si>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</si>
  <si>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</si>
  <si>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</si>
  <si>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</si>
  <si>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</si>
  <si>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</si>
  <si>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</si>
  <si>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</si>
  <si>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</si>
  <si>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</si>
  <si>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</si>
  <si>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</si>
  <si>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</si>
  <si>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</si>
  <si>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</si>
  <si>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</si>
  <si>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</si>
  <si>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</si>
  <si>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</si>
  <si>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</si>
  <si>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</si>
  <si>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</si>
  <si>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</si>
  <si>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</si>
  <si>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</si>
  <si>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</si>
  <si>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</si>
  <si>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</si>
  <si>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</si>
  <si>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</si>
  <si>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</si>
  <si>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</si>
  <si>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</si>
  <si>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</si>
  <si>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</si>
  <si>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</si>
  <si>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</si>
  <si>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</si>
  <si>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</si>
  <si>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</si>
  <si>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</si>
  <si>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</si>
  <si>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</si>
  <si>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</si>
  <si>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</si>
  <si>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</si>
  <si>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</si>
  <si>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</si>
  <si>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</si>
  <si>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</si>
  <si>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</si>
  <si>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</si>
  <si>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</si>
  <si>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</si>
  <si>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</si>
  <si>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</si>
  <si>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</si>
  <si>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</si>
  <si>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</si>
  <si>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</si>
  <si>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</si>
  <si>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</si>
  <si>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</si>
  <si>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</si>
  <si>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</si>
  <si>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</si>
  <si>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</si>
  <si>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</si>
  <si>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</si>
  <si>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</si>
  <si>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</si>
  <si>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</si>
  <si>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</si>
  <si>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</si>
  <si>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</si>
  <si>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</si>
  <si>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</si>
  <si>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</si>
  <si>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</si>
  <si>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</si>
  <si>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</si>
  <si>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</si>
  <si>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</si>
  <si>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</si>
  <si>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</si>
  <si>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</si>
  <si>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</si>
  <si>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</si>
  <si>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</si>
  <si>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</si>
  <si>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</si>
  <si>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</si>
  <si>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</si>
  <si>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</si>
  <si>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</si>
  <si>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</si>
  <si>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</si>
  <si>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</si>
  <si>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</si>
  <si>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</si>
  <si>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</si>
  <si>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</si>
  <si>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</si>
  <si>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</si>
  <si>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</si>
  <si>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</si>
  <si>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</si>
  <si>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</si>
  <si>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</si>
  <si>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</si>
  <si>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</si>
  <si>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</si>
  <si>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</si>
  <si>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</si>
  <si>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</si>
  <si>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</si>
  <si>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</si>
  <si>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</si>
  <si>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</si>
  <si>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</si>
  <si>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</si>
  <si>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</si>
  <si>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</si>
  <si>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</si>
  <si>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</si>
  <si>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</si>
  <si>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</si>
  <si>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</si>
  <si>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</si>
  <si>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</si>
  <si>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</si>
  <si>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</si>
  <si>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</si>
  <si>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</si>
  <si>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</si>
  <si>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</si>
  <si>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</si>
  <si>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</si>
  <si>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</si>
  <si>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</si>
  <si>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</si>
  <si>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</si>
  <si>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</si>
  <si>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</si>
  <si>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</si>
  <si>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</si>
  <si>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</si>
  <si>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</si>
  <si>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</si>
  <si>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</si>
  <si>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</si>
  <si>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</si>
  <si>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</si>
  <si>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</si>
  <si>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</si>
  <si>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</si>
  <si>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</si>
  <si>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</si>
  <si>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</si>
  <si>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</si>
  <si>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</si>
  <si>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</si>
  <si>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</si>
  <si>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</si>
  <si>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</si>
  <si>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</si>
  <si>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</si>
  <si>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</si>
  <si>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</si>
  <si>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</si>
  <si>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</si>
  <si>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</si>
  <si>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</si>
  <si>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</si>
  <si>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</si>
  <si>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</si>
  <si>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</si>
  <si>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</si>
  <si>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</si>
  <si>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</si>
  <si>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</si>
  <si>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</si>
  <si>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</si>
  <si>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</si>
  <si>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</si>
  <si>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</si>
  <si>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</si>
  <si>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</si>
  <si>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</si>
  <si>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</si>
  <si>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</si>
  <si>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</si>
  <si>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</si>
  <si>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</si>
  <si>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</si>
  <si>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</si>
  <si>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</si>
  <si>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</si>
  <si>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</si>
  <si>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</si>
  <si>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</si>
  <si>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</si>
  <si>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</si>
  <si>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</si>
  <si>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</si>
  <si>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</si>
  <si>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</si>
  <si>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</si>
  <si>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</si>
  <si>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</si>
  <si>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</si>
  <si>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</si>
  <si>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</si>
  <si>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</si>
  <si>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</si>
  <si>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</si>
  <si>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</si>
  <si>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</si>
  <si>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</si>
  <si>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</si>
  <si>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</si>
  <si>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</si>
  <si>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</si>
  <si>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</si>
  <si>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</si>
  <si>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</si>
  <si>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</si>
  <si>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</si>
  <si>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</si>
  <si>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</si>
  <si>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</si>
  <si>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</si>
  <si>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</si>
  <si>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</si>
  <si>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</si>
  <si>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</si>
  <si>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</si>
  <si>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</si>
  <si>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</si>
  <si>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</si>
  <si>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</si>
  <si>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</si>
  <si>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</si>
  <si>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</si>
  <si>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</si>
  <si>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</si>
  <si>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</si>
  <si>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</si>
  <si>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</si>
  <si>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</si>
  <si>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</si>
  <si>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</si>
  <si>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</si>
  <si>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</si>
  <si>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</si>
  <si>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</si>
  <si>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</si>
  <si>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</si>
  <si>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</si>
  <si>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</si>
  <si>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</si>
  <si>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</si>
  <si>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</si>
  <si>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</si>
  <si>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</si>
  <si>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</si>
  <si>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</si>
  <si>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</si>
  <si>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</si>
  <si>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</si>
  <si>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</si>
  <si>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</si>
  <si>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</si>
  <si>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</si>
  <si>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</si>
  <si>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</si>
  <si>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</si>
  <si>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</si>
  <si>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</si>
  <si>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</si>
  <si>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</si>
  <si>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</si>
  <si>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</si>
  <si>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</si>
  <si>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</si>
  <si>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</si>
  <si>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</si>
  <si>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</si>
  <si>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</si>
  <si>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</si>
  <si>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</si>
  <si>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</si>
  <si>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</si>
  <si>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</si>
  <si>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</si>
  <si>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</si>
  <si>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</si>
  <si>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</si>
  <si>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</si>
  <si>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</si>
  <si>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</si>
  <si>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</si>
  <si>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</si>
  <si>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</si>
  <si>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</si>
  <si>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</si>
  <si>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</si>
  <si>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</si>
  <si>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</si>
  <si>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</si>
  <si>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</si>
  <si>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</si>
  <si>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</si>
  <si>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</si>
  <si>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</si>
  <si>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</si>
  <si>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</si>
  <si>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</si>
  <si>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</si>
  <si>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</si>
  <si>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</si>
  <si>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</si>
  <si>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</si>
  <si>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</si>
  <si>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</si>
  <si>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</si>
  <si>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</si>
  <si>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</si>
  <si>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</si>
  <si>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</si>
  <si>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</si>
  <si>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</si>
  <si>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</si>
  <si>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</si>
  <si>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</si>
  <si>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</si>
  <si>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</si>
  <si>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</si>
  <si>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</si>
  <si>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</si>
  <si>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</si>
  <si>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</si>
  <si>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</si>
  <si>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</si>
  <si>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</si>
  <si>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</si>
  <si>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</si>
  <si>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</si>
  <si>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</si>
  <si>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</si>
  <si>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</si>
  <si>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</si>
  <si>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</si>
  <si>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</si>
  <si>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</si>
  <si>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</si>
  <si>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</si>
  <si>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</si>
  <si>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</si>
  <si>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</si>
  <si>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</si>
  <si>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</si>
  <si>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</si>
  <si>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</si>
  <si>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</si>
  <si>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</si>
  <si>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</si>
  <si>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</si>
  <si>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</si>
  <si>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</si>
  <si>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</si>
  <si>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</si>
  <si>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</si>
  <si>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</si>
  <si>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</si>
  <si>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</si>
  <si>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</si>
  <si>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</si>
  <si>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</si>
  <si>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</si>
  <si>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</si>
  <si>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</si>
  <si>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</si>
  <si>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</si>
  <si>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</si>
  <si>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</si>
  <si>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</si>
  <si>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</si>
  <si>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</si>
  <si>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</si>
  <si>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</si>
  <si>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</si>
  <si>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</si>
  <si>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</si>
  <si>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</si>
  <si>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</si>
  <si>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</si>
  <si>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</si>
  <si>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</si>
  <si>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</si>
  <si>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</si>
  <si>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</si>
  <si>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</si>
  <si>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</si>
  <si>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</si>
  <si>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</si>
  <si>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</si>
  <si>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</si>
  <si>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</si>
  <si>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</si>
  <si>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</si>
  <si>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</si>
  <si>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</si>
  <si>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</si>
  <si>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</si>
  <si>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</si>
  <si>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</si>
  <si>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</si>
  <si>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</si>
  <si>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</si>
  <si>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</si>
  <si>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</si>
  <si>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</si>
  <si>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</si>
  <si>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</si>
  <si>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</si>
  <si>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</si>
  <si>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</si>
  <si>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</si>
  <si>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</si>
  <si>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</si>
  <si>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</si>
  <si>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</si>
  <si>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</si>
  <si>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</si>
  <si>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</si>
  <si>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</si>
  <si>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</si>
  <si>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</si>
  <si>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</si>
  <si>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</si>
  <si>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</si>
  <si>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</si>
  <si>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</si>
  <si>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</si>
  <si>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</si>
  <si>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</si>
  <si>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</si>
  <si>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</si>
  <si>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</si>
  <si>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</si>
  <si>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</si>
  <si>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</si>
  <si>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</si>
  <si>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</si>
  <si>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</si>
  <si>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</si>
  <si>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</si>
  <si>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</si>
  <si>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</si>
  <si>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</si>
  <si>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</si>
  <si>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</si>
  <si>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</si>
  <si>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</si>
  <si>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</si>
  <si>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</si>
  <si>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</si>
  <si>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</si>
  <si>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</si>
  <si>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</si>
  <si>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</si>
  <si>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</si>
  <si>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</si>
  <si>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</si>
  <si>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</si>
  <si>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</si>
  <si>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</si>
  <si>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</si>
  <si>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</si>
  <si>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</si>
  <si>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</si>
  <si>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</si>
  <si>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</si>
  <si>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</si>
  <si>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</si>
  <si>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</si>
  <si>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</si>
  <si>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</si>
  <si>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</si>
  <si>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</si>
  <si>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</si>
  <si>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</si>
  <si>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</si>
  <si>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</si>
  <si>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</si>
  <si>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</si>
  <si>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</si>
  <si>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</si>
  <si>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</si>
  <si>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</si>
  <si>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</si>
  <si>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</si>
  <si>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</si>
  <si>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</si>
  <si>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</si>
  <si>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</si>
  <si>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</si>
  <si>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</si>
  <si>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</si>
  <si>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</si>
  <si>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</si>
  <si>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</si>
  <si>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</si>
  <si>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</si>
  <si>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</si>
  <si>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</si>
  <si>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</si>
  <si>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</si>
  <si>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</si>
  <si>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</si>
  <si>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</si>
  <si>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</si>
  <si>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</si>
  <si>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</si>
  <si>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</si>
  <si>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</si>
  <si>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</si>
  <si>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</si>
  <si>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</si>
  <si>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</si>
  <si>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</si>
  <si>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</si>
  <si>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</si>
  <si>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</si>
  <si>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</si>
  <si>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</si>
  <si>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</si>
  <si>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</si>
  <si>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</si>
  <si>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</si>
  <si>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</si>
  <si>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</si>
  <si>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</si>
  <si>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</si>
  <si>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</si>
  <si>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</si>
  <si>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</si>
  <si>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</si>
  <si>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</si>
  <si>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</si>
  <si>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</si>
  <si>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</si>
  <si>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</si>
  <si>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</si>
  <si>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</si>
  <si>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</si>
  <si>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</si>
  <si>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</si>
  <si>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</si>
  <si>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</si>
  <si>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</si>
  <si>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</si>
  <si>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</si>
  <si>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</si>
  <si>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</si>
  <si>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</si>
  <si>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</si>
  <si>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</si>
  <si>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</si>
  <si>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</si>
  <si>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</si>
  <si>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</si>
  <si>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</si>
  <si>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</si>
  <si>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</si>
  <si>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</si>
  <si>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</si>
  <si>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</si>
  <si>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</si>
  <si>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</si>
  <si>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</si>
  <si>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</si>
  <si>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</si>
  <si>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</si>
  <si>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</si>
  <si>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</si>
  <si>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</si>
  <si>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</si>
  <si>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</si>
  <si>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</si>
  <si>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</si>
  <si>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</si>
  <si>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</si>
  <si>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</si>
  <si>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</si>
  <si>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</si>
  <si>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</si>
  <si>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</si>
  <si>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</si>
  <si>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</si>
  <si>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</si>
  <si>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</si>
  <si>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</si>
  <si>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</si>
  <si>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</si>
  <si>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</si>
  <si>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</si>
  <si>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</si>
  <si>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</si>
  <si>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</si>
  <si>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</si>
  <si>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</si>
  <si>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</si>
  <si>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</si>
  <si>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</si>
  <si>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</si>
  <si>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</si>
  <si>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</si>
  <si>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</si>
  <si>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</si>
  <si>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</si>
  <si>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</si>
  <si>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</si>
  <si>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</si>
  <si>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</si>
  <si>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</si>
  <si>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</si>
  <si>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</si>
  <si>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</si>
  <si>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</si>
  <si>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</si>
  <si>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</si>
  <si>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</si>
  <si>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</si>
  <si>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</si>
  <si>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</si>
  <si>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</si>
  <si>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</si>
  <si>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</si>
  <si>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</si>
  <si>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</si>
  <si>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</si>
  <si>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</si>
  <si>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</si>
  <si>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</si>
  <si>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</si>
  <si>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</si>
  <si>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</si>
  <si>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</si>
  <si>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</si>
  <si>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</si>
  <si>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</si>
  <si>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</si>
  <si>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</si>
  <si>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</si>
  <si>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</si>
  <si>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</si>
  <si>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</si>
  <si>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</si>
  <si>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</si>
  <si>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</si>
  <si>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</si>
  <si>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</si>
  <si>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</si>
  <si>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</si>
  <si>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</si>
  <si>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</si>
  <si>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</si>
  <si>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</si>
  <si>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</si>
  <si>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</si>
  <si>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</si>
  <si>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</si>
  <si>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</si>
  <si>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</si>
  <si>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</si>
  <si>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</si>
  <si>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</si>
  <si>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</si>
  <si>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</si>
  <si>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</si>
  <si>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</si>
  <si>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</si>
  <si>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</si>
  <si>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</si>
  <si>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</si>
  <si>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</si>
  <si>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</si>
  <si>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</si>
  <si>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</si>
  <si>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</si>
  <si>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</si>
  <si>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</si>
  <si>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</si>
  <si>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</si>
  <si>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</si>
  <si>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</si>
  <si>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</si>
  <si>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</si>
  <si>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</si>
  <si>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</si>
  <si>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</si>
  <si>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</si>
  <si>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</si>
  <si>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</si>
  <si>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</si>
  <si>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</si>
  <si>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</si>
  <si>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</si>
  <si>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</si>
  <si>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</si>
  <si>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</si>
  <si>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</si>
  <si>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</si>
  <si>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</si>
  <si>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</si>
  <si>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</si>
  <si>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</si>
  <si>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</si>
  <si>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</si>
  <si>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</si>
  <si>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</si>
  <si>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</si>
  <si>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</si>
  <si>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</si>
  <si>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</si>
  <si>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</si>
  <si>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</si>
  <si>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</si>
  <si>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</si>
  <si>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</si>
  <si>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</si>
  <si>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</si>
  <si>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</si>
  <si>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</si>
  <si>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</si>
  <si>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</si>
  <si>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</si>
  <si>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</si>
  <si>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</si>
  <si>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</si>
  <si>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</si>
  <si>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</si>
  <si>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</si>
  <si>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</si>
  <si>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</si>
  <si>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</si>
  <si>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</si>
  <si>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</si>
  <si>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</si>
  <si>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</si>
  <si>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</si>
  <si>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</si>
  <si>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</si>
  <si>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</si>
  <si>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</si>
  <si>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</si>
  <si>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</si>
  <si>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</si>
  <si>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</si>
  <si>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</si>
  <si>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</si>
  <si>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</si>
  <si>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</si>
  <si>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</si>
  <si>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</si>
  <si>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</si>
  <si>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</si>
  <si>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</si>
  <si>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</si>
  <si>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</si>
  <si>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</si>
  <si>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</si>
  <si>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</si>
  <si>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</si>
  <si>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</si>
  <si>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</si>
  <si>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</si>
  <si>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</si>
  <si>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</si>
  <si>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</si>
  <si>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</si>
  <si>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</si>
  <si>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</si>
  <si>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</si>
  <si>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</si>
  <si>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</si>
  <si>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</si>
  <si>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</si>
  <si>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</si>
  <si>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</si>
  <si>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</si>
  <si>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</si>
  <si>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</si>
  <si>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</si>
  <si>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</si>
  <si>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</si>
  <si>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</si>
  <si>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</si>
  <si>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</si>
  <si>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</si>
  <si>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</si>
  <si>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</si>
  <si>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</si>
  <si>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</si>
  <si>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</si>
  <si>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</si>
  <si>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</si>
  <si>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</si>
  <si>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</si>
  <si>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</si>
  <si>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</si>
  <si>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</si>
  <si>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</si>
  <si>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</si>
  <si>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</si>
  <si>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</si>
  <si>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</si>
  <si>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</si>
  <si>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</si>
  <si>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</si>
  <si>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</si>
  <si>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</si>
  <si>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</si>
  <si>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</si>
  <si>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</si>
  <si>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</si>
  <si>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</si>
  <si>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</si>
  <si>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</si>
  <si>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</si>
  <si>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</si>
  <si>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</si>
  <si>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</si>
  <si>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</si>
  <si>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</si>
  <si>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</si>
  <si>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</si>
  <si>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</si>
  <si>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</si>
  <si>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</si>
  <si>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</si>
  <si>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</si>
  <si>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</si>
  <si>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</si>
  <si>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</si>
  <si>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</si>
  <si>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</si>
  <si>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</si>
  <si>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</si>
  <si>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</si>
  <si>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</si>
  <si>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</si>
  <si>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</si>
  <si>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</si>
  <si>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</si>
  <si>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</si>
  <si>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</si>
  <si>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</si>
  <si>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</si>
  <si>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</si>
  <si>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</si>
  <si>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</si>
  <si>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</si>
  <si>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</si>
  <si>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</si>
  <si>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</si>
  <si>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</si>
  <si>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</si>
  <si>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</si>
  <si>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</si>
  <si>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</si>
  <si>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</si>
  <si>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</si>
  <si>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</si>
  <si>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</si>
  <si>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</si>
  <si>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</si>
  <si>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</si>
  <si>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</si>
  <si>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</si>
  <si>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</si>
  <si>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</si>
  <si>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</si>
  <si>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</si>
  <si>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</si>
  <si>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</si>
  <si>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</si>
  <si>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</si>
  <si>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</si>
  <si>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</si>
  <si>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</si>
  <si>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</si>
  <si>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</si>
  <si>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</si>
  <si>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</si>
  <si>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</si>
  <si>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</si>
  <si>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</si>
  <si>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</si>
  <si>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</si>
  <si>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</si>
  <si>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</si>
  <si>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</si>
  <si>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</si>
  <si>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</si>
  <si>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</si>
  <si>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</si>
  <si>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</si>
  <si>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</si>
  <si>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</si>
  <si>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</si>
  <si>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</si>
  <si>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</si>
  <si>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</si>
  <si>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</si>
  <si>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</si>
  <si>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</si>
  <si>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</si>
  <si>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</si>
  <si>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</si>
  <si>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</si>
  <si>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</si>
  <si>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</si>
  <si>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</si>
  <si>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</si>
  <si>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</si>
  <si>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</si>
  <si>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</si>
  <si>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</si>
  <si>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</si>
  <si>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</si>
  <si>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</si>
  <si>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</si>
  <si>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</si>
  <si>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</si>
  <si>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</si>
  <si>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</si>
  <si>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</si>
  <si>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</si>
  <si>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</si>
  <si>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</si>
  <si>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</si>
  <si>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</si>
  <si>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</si>
  <si>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</si>
  <si>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</si>
  <si>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</si>
  <si>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</si>
  <si>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</si>
  <si>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</si>
  <si>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</si>
  <si>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</si>
  <si>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</si>
  <si>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</si>
  <si>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</si>
  <si>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</si>
  <si>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</si>
  <si>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</si>
  <si>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</si>
  <si>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</si>
  <si>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</si>
  <si>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</si>
  <si>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</si>
  <si>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</si>
  <si>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</si>
  <si>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</si>
  <si>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</si>
  <si>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</si>
  <si>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</si>
  <si>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</si>
  <si>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</si>
  <si>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</si>
  <si>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</si>
  <si>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</si>
  <si>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</si>
  <si>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</si>
  <si>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</si>
  <si>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</si>
  <si>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</si>
  <si>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</si>
  <si>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</si>
  <si>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</si>
  <si>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</si>
  <si>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</si>
  <si>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</si>
  <si>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</si>
  <si>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</si>
  <si>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</si>
  <si>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</si>
  <si>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</si>
  <si>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</si>
  <si>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</si>
  <si>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</si>
  <si>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</si>
  <si>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</si>
  <si>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</si>
  <si>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</si>
  <si>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</si>
  <si>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</si>
  <si>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</si>
  <si>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</si>
  <si>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</si>
  <si>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</si>
  <si>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</si>
  <si>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</si>
  <si>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</si>
  <si>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</si>
  <si>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</si>
  <si>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</si>
  <si>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</si>
  <si>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</si>
  <si>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</si>
  <si>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</si>
  <si>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</si>
  <si>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</si>
  <si>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</si>
  <si>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</si>
  <si>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</si>
  <si>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</si>
  <si>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</si>
  <si>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</si>
  <si>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</si>
  <si>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</si>
  <si>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</si>
  <si>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</si>
  <si>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</si>
  <si>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</si>
  <si>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</si>
  <si>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</si>
  <si>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</si>
  <si>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</si>
  <si>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</si>
  <si>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</si>
  <si>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</si>
  <si>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</si>
  <si>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</si>
  <si>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</si>
  <si>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</si>
  <si>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</si>
  <si>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</si>
  <si>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</si>
  <si>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</si>
  <si>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</si>
  <si>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</si>
  <si>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</si>
  <si>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</si>
  <si>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</si>
  <si>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</si>
  <si>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</si>
  <si>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</si>
  <si>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</si>
  <si>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</si>
  <si>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</si>
  <si>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</si>
  <si>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</si>
  <si>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</si>
  <si>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</si>
  <si>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</si>
  <si>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</si>
  <si>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</si>
  <si>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</si>
  <si>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</si>
  <si>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</si>
  <si>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</si>
  <si>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</si>
  <si>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</si>
  <si>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</si>
  <si>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</si>
  <si>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</si>
  <si>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</si>
  <si>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</si>
  <si>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</si>
  <si>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</si>
  <si>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</si>
  <si>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</si>
  <si>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</si>
  <si>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</si>
  <si>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</si>
  <si>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</si>
  <si>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</si>
  <si>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</si>
  <si>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</si>
  <si>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</si>
  <si>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</si>
  <si>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</si>
  <si>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</si>
  <si>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</si>
  <si>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</si>
  <si>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</si>
  <si>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</si>
  <si>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</si>
  <si>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</si>
  <si>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</si>
  <si>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</si>
  <si>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</si>
  <si>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</si>
  <si>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</si>
  <si>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</si>
  <si>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</si>
  <si>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</si>
  <si>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</si>
  <si>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</si>
  <si>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</si>
  <si>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</si>
  <si>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</si>
  <si>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</si>
  <si>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</si>
  <si>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</si>
  <si>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</si>
  <si>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</si>
  <si>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</si>
  <si>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</si>
  <si>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</si>
  <si>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</si>
  <si>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</si>
  <si>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</si>
  <si>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</si>
  <si>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</si>
  <si>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</si>
  <si>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</si>
  <si>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</si>
  <si>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</si>
  <si>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</si>
  <si>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</si>
  <si>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</si>
  <si>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</si>
  <si>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</si>
  <si>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</si>
  <si>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</si>
  <si>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</si>
  <si>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</si>
  <si>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</si>
  <si>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</si>
  <si>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</si>
  <si>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</si>
  <si>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</si>
  <si>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</si>
  <si>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</si>
  <si>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</si>
  <si>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</si>
  <si>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</si>
  <si>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</si>
  <si>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</si>
  <si>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</si>
  <si>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</si>
  <si>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</si>
  <si>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</si>
  <si>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</si>
  <si>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</si>
  <si>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</si>
  <si>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</si>
  <si>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</si>
  <si>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</si>
  <si>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</si>
  <si>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</si>
  <si>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</si>
  <si>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</si>
  <si>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</si>
  <si>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</si>
  <si>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</si>
  <si>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</si>
  <si>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</si>
  <si>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</si>
  <si>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</si>
  <si>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</si>
  <si>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</si>
  <si>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</si>
  <si>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</si>
  <si>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</si>
  <si>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</si>
  <si>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</si>
  <si>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</si>
  <si>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</si>
  <si>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</si>
  <si>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</si>
  <si>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</si>
  <si>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</si>
  <si>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</si>
  <si>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</si>
  <si>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</si>
  <si>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</si>
  <si>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</si>
  <si>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</si>
  <si>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</si>
  <si>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</si>
  <si>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</si>
  <si>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</si>
  <si>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</si>
  <si>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</si>
  <si>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</si>
  <si>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</si>
  <si>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</si>
  <si>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</si>
  <si>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</si>
  <si>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</si>
  <si>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</si>
  <si>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</si>
  <si>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</si>
  <si>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</si>
  <si>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</si>
  <si>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</si>
  <si>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</si>
  <si>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</si>
  <si>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</si>
  <si>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</si>
  <si>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</si>
  <si>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</si>
  <si>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</si>
  <si>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</si>
  <si>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</si>
  <si>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</si>
  <si>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</si>
  <si>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</si>
  <si>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</si>
  <si>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</si>
  <si>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</si>
  <si>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</si>
  <si>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</si>
  <si>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</si>
  <si>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</si>
  <si>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</si>
  <si>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</si>
  <si>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</si>
  <si>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</si>
  <si>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</si>
  <si>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</si>
  <si>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</si>
  <si>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</si>
  <si>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</si>
  <si>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</si>
  <si>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</si>
  <si>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</si>
  <si>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</si>
  <si>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</si>
  <si>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</si>
  <si>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</si>
  <si>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</si>
  <si>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</si>
  <si>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</si>
  <si>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</si>
  <si>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</si>
  <si>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</si>
  <si>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</si>
  <si>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</si>
  <si>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</si>
  <si>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</si>
  <si>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</si>
  <si>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</si>
  <si>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</si>
  <si>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</si>
  <si>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</si>
  <si>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</si>
  <si>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</si>
  <si>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</si>
  <si>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</si>
  <si>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</si>
  <si>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</si>
  <si>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</si>
  <si>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</si>
  <si>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</si>
  <si>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</si>
  <si>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</si>
  <si>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</si>
  <si>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</si>
  <si>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</si>
  <si>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</si>
  <si>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</si>
  <si>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</si>
  <si>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</si>
  <si>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</si>
  <si>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</si>
  <si>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</si>
  <si>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</si>
  <si>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</si>
  <si>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</si>
  <si>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</si>
  <si>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</si>
  <si>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</si>
  <si>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</si>
  <si>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</si>
  <si>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</si>
  <si>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</si>
  <si>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</si>
  <si>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</si>
  <si>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</si>
  <si>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</si>
  <si>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</si>
  <si>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</si>
  <si>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</si>
  <si>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</si>
  <si>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</si>
  <si>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</si>
  <si>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</si>
  <si>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</si>
  <si>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</si>
  <si>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</si>
  <si>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</si>
  <si>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</si>
  <si>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</si>
  <si>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</si>
  <si>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</si>
  <si>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</si>
  <si>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</si>
  <si>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</si>
  <si>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</si>
  <si>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</si>
  <si>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</si>
  <si>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</si>
  <si>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</si>
  <si>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</si>
  <si>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</si>
  <si>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</si>
  <si>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</si>
  <si>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</si>
  <si>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</si>
  <si>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</si>
  <si>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</si>
  <si>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</si>
  <si>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</si>
  <si>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</si>
  <si>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</si>
  <si>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</si>
  <si>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</si>
  <si>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</si>
  <si>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</si>
  <si>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</si>
  <si>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</si>
  <si>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</si>
  <si>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</si>
  <si>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</si>
  <si>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</si>
  <si>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</si>
  <si>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</si>
  <si>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</si>
  <si>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</si>
  <si>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</si>
  <si>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</si>
  <si>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</si>
  <si>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</si>
  <si>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</si>
  <si>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</si>
  <si>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</si>
  <si>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</si>
  <si>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</si>
  <si>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</si>
  <si>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</si>
  <si>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</si>
  <si>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</si>
  <si>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</si>
  <si>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</si>
  <si>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</si>
  <si>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</si>
  <si>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</si>
  <si>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</si>
  <si>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</si>
  <si>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</si>
  <si>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</si>
  <si>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</si>
  <si>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</si>
  <si>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</si>
  <si>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</si>
  <si>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</si>
  <si>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</si>
  <si>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</si>
  <si>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</si>
  <si>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</si>
  <si>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</si>
  <si>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</si>
  <si>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</si>
  <si>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</si>
  <si>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</si>
  <si>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</si>
  <si>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</si>
  <si>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</si>
  <si>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</si>
  <si>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</si>
  <si>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</si>
  <si>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</si>
  <si>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</si>
  <si>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</si>
  <si>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</si>
  <si>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</si>
  <si>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</si>
  <si>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</si>
  <si>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</si>
  <si>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</si>
  <si>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</si>
  <si>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</si>
  <si>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</si>
  <si>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</si>
  <si>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</si>
  <si>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</si>
  <si>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</si>
  <si>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</si>
  <si>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</si>
  <si>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</si>
  <si>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</si>
  <si>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</si>
  <si>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</si>
  <si>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</si>
  <si>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</si>
  <si>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</si>
  <si>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</si>
  <si>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</si>
  <si>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</si>
  <si>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</si>
  <si>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</si>
  <si>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</si>
  <si>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</si>
  <si>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</si>
  <si>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</si>
  <si>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</si>
  <si>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</si>
  <si>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</si>
  <si>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</si>
  <si>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</si>
  <si>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</si>
  <si>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</si>
  <si>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</si>
  <si>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</si>
  <si>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</si>
  <si>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</si>
  <si>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</si>
  <si>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</si>
  <si>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</si>
  <si>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</si>
  <si>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</si>
  <si>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</si>
  <si>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</si>
  <si>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</si>
  <si>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</si>
  <si>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</si>
  <si>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</si>
  <si>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</si>
  <si>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</si>
  <si>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</si>
  <si>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</si>
  <si>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</si>
  <si>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</si>
  <si>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</si>
  <si>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</si>
  <si>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</si>
  <si>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</si>
  <si>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</si>
  <si>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</si>
  <si>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</si>
  <si>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</si>
  <si>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</si>
  <si>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</si>
  <si>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</si>
  <si>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</si>
  <si>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</si>
  <si>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</si>
  <si>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</si>
  <si>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</si>
  <si>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</si>
  <si>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</si>
  <si>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</si>
  <si>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</si>
  <si>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</si>
  <si>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</si>
  <si>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</si>
  <si>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</si>
  <si>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</si>
  <si>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</si>
  <si>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</si>
  <si>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</si>
  <si>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</si>
  <si>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</si>
  <si>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</si>
  <si>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</si>
  <si>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</si>
  <si>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</si>
  <si>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</si>
  <si>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</si>
  <si>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</si>
  <si>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</si>
  <si>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</si>
  <si>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</si>
  <si>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</si>
  <si>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</si>
  <si>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</si>
  <si>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</si>
  <si>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</si>
  <si>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</si>
  <si>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</si>
  <si>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</si>
  <si>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</si>
  <si>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</si>
  <si>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</si>
  <si>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</si>
  <si>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</si>
  <si>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</si>
  <si>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</si>
  <si>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</si>
  <si>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</si>
  <si>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</si>
  <si>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</si>
  <si>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</si>
  <si>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</si>
  <si>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</si>
  <si>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</si>
  <si>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</si>
  <si>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</si>
  <si>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</si>
  <si>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</si>
  <si>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</si>
  <si>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</si>
  <si>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</si>
  <si>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</si>
  <si>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</si>
  <si>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</si>
  <si>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</si>
  <si>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</si>
  <si>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</si>
  <si>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</si>
  <si>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</si>
  <si>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</si>
  <si>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</si>
  <si>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</si>
  <si>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</si>
  <si>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</si>
  <si>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</si>
  <si>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</si>
  <si>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</si>
  <si>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</si>
  <si>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</si>
  <si>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</si>
  <si>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</si>
  <si>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</si>
  <si>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</si>
  <si>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</si>
  <si>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</si>
  <si>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</si>
  <si>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</si>
  <si>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</si>
  <si>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</si>
  <si>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</si>
  <si>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</si>
  <si>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</si>
  <si>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</si>
  <si>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</si>
  <si>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</si>
  <si>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</si>
  <si>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</si>
  <si>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</si>
  <si>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</si>
  <si>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</si>
  <si>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</si>
  <si>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</si>
  <si>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</si>
  <si>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</si>
  <si>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</si>
  <si>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</si>
  <si>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</si>
  <si>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</si>
  <si>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</si>
  <si>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</si>
  <si>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</si>
  <si>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</si>
  <si>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</si>
  <si>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</si>
  <si>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</si>
  <si>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</si>
  <si>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</si>
  <si>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</si>
  <si>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</si>
  <si>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</si>
  <si>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</si>
  <si>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</si>
  <si>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</si>
  <si>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</si>
  <si>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</si>
  <si>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</si>
  <si>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</si>
  <si>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</si>
  <si>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</si>
  <si>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</si>
  <si>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</si>
  <si>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</si>
  <si>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</si>
  <si>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</si>
  <si>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</si>
  <si>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</si>
  <si>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</si>
  <si>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</si>
  <si>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</si>
  <si>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</si>
  <si>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</si>
  <si>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</si>
  <si>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</si>
  <si>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</si>
  <si>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</si>
  <si>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</si>
  <si>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</si>
  <si>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</si>
  <si>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</si>
  <si>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</si>
  <si>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</si>
  <si>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</si>
  <si>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</si>
  <si>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</si>
  <si>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</si>
  <si>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</si>
  <si>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</si>
  <si>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</si>
  <si>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</si>
  <si>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</si>
  <si>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</si>
  <si>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</si>
  <si>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</si>
  <si>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</si>
  <si>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</si>
  <si>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</si>
  <si>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</si>
  <si>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</si>
  <si>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</si>
  <si>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</si>
  <si>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</si>
  <si>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</si>
  <si>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</si>
  <si>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</si>
  <si>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</si>
  <si>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</si>
  <si>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</si>
  <si>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</si>
  <si>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</si>
  <si>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</si>
  <si>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</si>
  <si>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</si>
  <si>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</si>
  <si>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</si>
  <si>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</si>
  <si>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</si>
  <si>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</si>
  <si>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</si>
  <si>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</si>
  <si>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</si>
  <si>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</si>
  <si>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</si>
  <si>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</si>
  <si>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</si>
  <si>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</si>
  <si>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</si>
  <si>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</si>
  <si>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</si>
  <si>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</si>
  <si>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</si>
  <si>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</si>
  <si>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</si>
  <si>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</si>
  <si>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</si>
  <si>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</si>
  <si>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</si>
  <si>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</si>
  <si>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</si>
  <si>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</si>
  <si>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</si>
  <si>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</si>
  <si>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</si>
  <si>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</si>
  <si>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</si>
  <si>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</si>
  <si>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</si>
  <si>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</si>
  <si>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</si>
  <si>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</si>
  <si>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</si>
  <si>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</si>
  <si>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</si>
  <si>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</si>
  <si>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</si>
  <si>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</si>
  <si>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</si>
  <si>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</si>
  <si>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</si>
  <si>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</si>
  <si>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</si>
  <si>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</si>
  <si>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</si>
  <si>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</si>
  <si>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</si>
  <si>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</si>
  <si>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</si>
  <si>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</si>
  <si>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</si>
  <si>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</si>
  <si>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</si>
  <si>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</si>
  <si>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</si>
  <si>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</si>
  <si>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</si>
  <si>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</si>
  <si>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</si>
  <si>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</si>
  <si>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</si>
  <si>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</si>
  <si>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</si>
  <si>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</si>
  <si>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</si>
  <si>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</si>
  <si>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</si>
  <si>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</si>
  <si>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</si>
  <si>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</si>
  <si>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</si>
  <si>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</si>
  <si>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</si>
  <si>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</si>
  <si>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</si>
  <si>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</si>
  <si>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</si>
  <si>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</si>
  <si>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</si>
  <si>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</si>
  <si>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</si>
  <si>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</si>
  <si>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</si>
  <si>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</si>
  <si>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</si>
  <si>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</si>
  <si>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</si>
  <si>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</si>
  <si>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</si>
  <si>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</si>
  <si>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</si>
  <si>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</si>
  <si>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</si>
  <si>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</si>
  <si>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</si>
  <si>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</si>
  <si>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</si>
  <si>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</si>
  <si>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</si>
  <si>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</si>
  <si>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</si>
  <si>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</si>
  <si>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</si>
  <si>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</si>
  <si>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</si>
  <si>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</si>
  <si>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</si>
  <si>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</si>
  <si>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</si>
  <si>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</si>
  <si>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</si>
  <si>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</si>
  <si>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</si>
  <si>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</si>
  <si>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</si>
  <si>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</si>
  <si>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</si>
  <si>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</si>
  <si>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</si>
  <si>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</si>
  <si>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</si>
  <si>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</si>
  <si>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</si>
  <si>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</si>
  <si>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</si>
  <si>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</si>
  <si>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</si>
  <si>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</si>
  <si>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</si>
  <si>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</si>
  <si>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</si>
  <si>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</si>
  <si>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</si>
  <si>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</si>
  <si>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</si>
  <si>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</si>
  <si>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</si>
  <si>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</si>
  <si>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</si>
  <si>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</si>
  <si>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</si>
  <si>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</si>
  <si>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</si>
  <si>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</si>
  <si>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</si>
  <si>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</si>
  <si>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</si>
  <si>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</si>
  <si>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</si>
  <si>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</si>
  <si>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</si>
  <si>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</si>
  <si>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</si>
  <si>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</si>
  <si>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</si>
  <si>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</si>
  <si>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</si>
  <si>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</si>
  <si>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</si>
  <si>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</si>
  <si>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</si>
  <si>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</si>
  <si>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</si>
  <si>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</si>
  <si>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</si>
  <si>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</si>
  <si>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</si>
  <si>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</si>
  <si>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</si>
  <si>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</si>
  <si>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</si>
  <si>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</si>
  <si>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</si>
  <si>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</si>
  <si>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</si>
  <si>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</si>
  <si>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</si>
  <si>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</si>
  <si>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</si>
  <si>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</si>
  <si>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</si>
  <si>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</si>
  <si>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</si>
  <si>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</si>
  <si>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</si>
  <si>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</si>
  <si>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</si>
  <si>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</si>
  <si>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</si>
  <si>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</si>
  <si>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</si>
  <si>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</si>
  <si>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</si>
  <si>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</si>
  <si>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</si>
  <si>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</si>
  <si>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</si>
  <si>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</si>
  <si>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</si>
  <si>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</si>
  <si>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</si>
  <si>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</si>
  <si>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</si>
  <si>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</si>
  <si>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</si>
  <si>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</si>
  <si>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</si>
  <si>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</si>
  <si>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</si>
  <si>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</si>
  <si>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</si>
  <si>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</si>
  <si>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</si>
  <si>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</si>
  <si>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</si>
  <si>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</si>
  <si>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</si>
  <si>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</si>
  <si>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</si>
  <si>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</si>
  <si>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</si>
  <si>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</si>
  <si>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</si>
  <si>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</si>
  <si>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</si>
  <si>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</si>
  <si>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</si>
  <si>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</si>
  <si>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</si>
  <si>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</si>
  <si>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</si>
  <si>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</si>
  <si>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</si>
  <si>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</si>
  <si>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</si>
  <si>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</si>
  <si>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</si>
  <si>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</si>
  <si>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</si>
  <si>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</si>
  <si>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</si>
  <si>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</si>
  <si>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</si>
  <si>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</si>
  <si>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</si>
  <si>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</si>
  <si>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</si>
  <si>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</si>
  <si>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</si>
  <si>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</si>
  <si>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</si>
  <si>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</si>
  <si>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</si>
  <si>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</si>
  <si>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</si>
  <si>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</si>
  <si>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</si>
  <si>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</si>
  <si>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</si>
  <si>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</si>
  <si>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</si>
  <si>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</si>
  <si>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</si>
  <si>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</si>
  <si>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</si>
  <si>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</si>
  <si>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</si>
  <si>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</si>
  <si>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</si>
  <si>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</si>
  <si>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</si>
  <si>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</si>
  <si>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</si>
  <si>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</si>
  <si>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</si>
  <si>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</si>
  <si>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</si>
  <si>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</si>
  <si>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</si>
  <si>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</si>
  <si>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</si>
  <si>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</si>
  <si>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</si>
  <si>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</si>
  <si>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</si>
  <si>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</si>
  <si>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</si>
  <si>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</si>
  <si>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</si>
  <si>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</si>
  <si>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</si>
  <si>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</si>
  <si>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</si>
  <si>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</si>
  <si>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</si>
  <si>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</si>
  <si>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</si>
  <si>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</si>
  <si>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</si>
  <si>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</si>
  <si>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</si>
  <si>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</si>
  <si>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</si>
  <si>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</si>
  <si>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</si>
  <si>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</si>
  <si>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</si>
  <si>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</si>
  <si>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</si>
  <si>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</si>
  <si>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</si>
  <si>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</si>
  <si>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</si>
  <si>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</si>
  <si>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</si>
  <si>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</si>
  <si>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</si>
  <si>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</si>
  <si>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</si>
  <si>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</si>
  <si>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</si>
  <si>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</si>
  <si>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</si>
  <si>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</si>
  <si>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</si>
  <si>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</si>
  <si>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</si>
  <si>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</si>
  <si>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</si>
  <si>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</si>
  <si>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</si>
  <si>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</si>
  <si>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</si>
  <si>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</si>
  <si>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</si>
  <si>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</si>
  <si>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</si>
  <si>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</si>
  <si>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</si>
  <si>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</si>
  <si>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</si>
  <si>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</si>
  <si>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</si>
  <si>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</si>
  <si>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</si>
  <si>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</si>
  <si>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</si>
  <si>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</si>
  <si>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</si>
  <si>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</si>
  <si>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</si>
  <si>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</si>
  <si>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</si>
  <si>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</si>
  <si>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</si>
  <si>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</si>
  <si>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</si>
  <si>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</si>
  <si>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</si>
  <si>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</si>
  <si>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</si>
  <si>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</si>
  <si>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</si>
  <si>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</si>
  <si>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</si>
  <si>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</si>
  <si>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</si>
  <si>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</si>
  <si>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</si>
  <si>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</si>
  <si>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</si>
  <si>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</si>
  <si>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</si>
  <si>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</si>
  <si>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</si>
  <si>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</si>
  <si>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</si>
  <si>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</si>
  <si>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</si>
  <si>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</si>
  <si>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</si>
  <si>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</si>
  <si>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</si>
  <si>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</si>
  <si>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</si>
  <si>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</si>
  <si>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</si>
  <si>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</si>
  <si>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</si>
  <si>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</si>
  <si>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</si>
  <si>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</si>
  <si>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</si>
  <si>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</si>
  <si>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</si>
  <si>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</si>
  <si>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</si>
  <si>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</si>
  <si>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</si>
  <si>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</si>
  <si>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</si>
  <si>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</si>
  <si>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</si>
  <si>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</si>
  <si>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</si>
  <si>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</si>
  <si>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</si>
  <si>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</si>
  <si>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</si>
  <si>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</si>
  <si>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</si>
  <si>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</si>
  <si>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</si>
  <si>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</si>
  <si>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</si>
  <si>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</si>
  <si>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</si>
  <si>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</si>
  <si>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</si>
  <si>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</si>
  <si>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</si>
  <si>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</si>
  <si>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</si>
  <si>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</si>
  <si>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</si>
  <si>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</si>
  <si>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</si>
  <si>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</si>
  <si>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</si>
  <si>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</si>
  <si>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</si>
  <si>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</si>
  <si>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</si>
  <si>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</si>
  <si>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</si>
  <si>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</si>
  <si>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</si>
  <si>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</si>
  <si>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</si>
  <si>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</si>
  <si>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</si>
  <si>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</si>
  <si>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</si>
  <si>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</si>
  <si>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</si>
  <si>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</si>
  <si>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</si>
  <si>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</si>
  <si>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</si>
  <si>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</si>
  <si>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</si>
  <si>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</si>
  <si>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</si>
  <si>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</si>
  <si>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</si>
  <si>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</si>
  <si>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</si>
  <si>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</si>
  <si>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</si>
  <si>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</si>
  <si>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</si>
  <si>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</si>
  <si>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</si>
  <si>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</si>
  <si>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</si>
  <si>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</si>
  <si>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</si>
  <si>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</si>
  <si>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</si>
  <si>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</si>
  <si>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</si>
  <si>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</si>
  <si>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</si>
  <si>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</si>
  <si>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</si>
  <si>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</si>
  <si>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</si>
  <si>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</si>
  <si>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</si>
  <si>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</si>
  <si>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</si>
  <si>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</si>
  <si>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</si>
  <si>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</si>
  <si>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</si>
  <si>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</si>
  <si>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</si>
  <si>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</si>
  <si>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</si>
  <si>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</si>
  <si>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</si>
  <si>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</si>
  <si>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</si>
  <si>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</si>
  <si>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</si>
  <si>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</si>
  <si>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</si>
  <si>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</si>
  <si>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</si>
  <si>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</si>
  <si>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</si>
  <si>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</si>
  <si>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</si>
  <si>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</si>
  <si>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</si>
  <si>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</si>
  <si>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</si>
  <si>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</si>
  <si>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</si>
  <si>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</si>
  <si>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</si>
  <si>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</si>
  <si>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</si>
  <si>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</si>
  <si>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</si>
  <si>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</si>
  <si>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</si>
  <si>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</si>
  <si>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</si>
  <si>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</si>
  <si>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</si>
  <si>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</si>
  <si>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</si>
  <si>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</si>
  <si>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</si>
  <si>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</si>
  <si>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</si>
  <si>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</si>
  <si>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</si>
  <si>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</si>
  <si>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</si>
  <si>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</si>
  <si>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</si>
  <si>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</si>
  <si>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</si>
  <si>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</si>
  <si>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</si>
  <si>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</si>
  <si>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</si>
  <si>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</si>
  <si>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</si>
  <si>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</si>
  <si>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</si>
  <si>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</si>
  <si>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</si>
  <si>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</si>
  <si>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</si>
  <si>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</si>
  <si>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</si>
  <si>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</si>
  <si>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</si>
  <si>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</si>
  <si>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</si>
  <si>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</si>
  <si>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</si>
  <si>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</si>
  <si>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</si>
  <si>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</si>
  <si>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</si>
  <si>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</si>
  <si>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</si>
  <si>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</si>
  <si>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</si>
  <si>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</si>
  <si>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</si>
  <si>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</si>
  <si>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</si>
  <si>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</si>
  <si>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</si>
  <si>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</si>
  <si>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</si>
  <si>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</si>
  <si>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</si>
  <si>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</si>
  <si>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</si>
  <si>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</si>
  <si>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</si>
  <si>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</si>
  <si>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</si>
  <si>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</si>
  <si>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</si>
  <si>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</si>
  <si>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</si>
  <si>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</si>
  <si>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</si>
  <si>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</si>
  <si>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</si>
  <si>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</si>
  <si>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</si>
  <si>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</si>
  <si>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</si>
  <si>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</si>
  <si>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</si>
  <si>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</si>
  <si>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</si>
  <si>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</si>
  <si>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</si>
  <si>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</si>
  <si>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</si>
  <si>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</si>
  <si>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</si>
  <si>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</si>
  <si>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</si>
  <si>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</si>
  <si>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</si>
  <si>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</si>
  <si>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</si>
  <si>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</si>
  <si>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</si>
  <si>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</si>
  <si>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</si>
  <si>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</si>
  <si>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</si>
  <si>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</si>
  <si>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</si>
  <si>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</si>
  <si>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</si>
  <si>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</si>
  <si>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</si>
  <si>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</si>
  <si>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</si>
  <si>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</si>
  <si>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</si>
  <si>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</si>
  <si>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</si>
  <si>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</si>
  <si>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</si>
  <si>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</si>
  <si>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</si>
  <si>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</si>
  <si>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</si>
  <si>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</si>
  <si>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</si>
  <si>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</si>
  <si>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</si>
  <si>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</si>
  <si>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</si>
  <si>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</si>
  <si>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</si>
  <si>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</si>
  <si>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</si>
  <si>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</si>
  <si>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</si>
  <si>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</si>
  <si>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</si>
  <si>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</si>
  <si>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</si>
  <si>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</si>
  <si>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</si>
  <si>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</si>
  <si>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</si>
  <si>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</si>
  <si>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</si>
  <si>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</si>
  <si>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</si>
  <si>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</si>
  <si>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</si>
  <si>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</si>
  <si>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</si>
  <si>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</si>
  <si>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</si>
  <si>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</si>
  <si>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</si>
  <si>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</si>
  <si>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</si>
  <si>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</si>
  <si>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</si>
  <si>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</si>
  <si>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</si>
  <si>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</si>
  <si>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</si>
  <si>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</si>
  <si>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</si>
  <si>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</si>
  <si>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</si>
  <si>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</si>
  <si>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</si>
  <si>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</si>
  <si>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</si>
  <si>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</si>
  <si>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</si>
  <si>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</si>
  <si>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</si>
  <si>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</si>
  <si>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</si>
  <si>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</si>
  <si>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</si>
  <si>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</si>
  <si>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</si>
  <si>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</si>
  <si>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</si>
  <si>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</si>
  <si>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</si>
  <si>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</si>
  <si>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</si>
  <si>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</si>
  <si>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</si>
  <si>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</si>
  <si>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</si>
  <si>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</si>
  <si>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</si>
  <si>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</si>
  <si>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</si>
  <si>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</si>
  <si>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</si>
  <si>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</si>
  <si>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</si>
  <si>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</si>
  <si>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</si>
  <si>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</si>
  <si>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</si>
  <si>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</si>
  <si>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</si>
  <si>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</si>
  <si>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</si>
  <si>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</si>
  <si>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</si>
  <si>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</si>
  <si>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</si>
  <si>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</si>
  <si>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</si>
  <si>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</si>
  <si>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</si>
  <si>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</si>
  <si>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</si>
  <si>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</si>
  <si>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</si>
  <si>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</si>
  <si>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</si>
  <si>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</si>
  <si>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</si>
  <si>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</si>
  <si>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</si>
  <si>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</si>
  <si>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</si>
  <si>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</si>
  <si>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</si>
  <si>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</si>
  <si>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</si>
  <si>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</si>
  <si>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</si>
  <si>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</si>
  <si>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</si>
  <si>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</si>
  <si>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</si>
  <si>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</si>
  <si>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</si>
  <si>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</si>
  <si>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</si>
  <si>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</si>
  <si>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</si>
  <si>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</si>
  <si>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</si>
  <si>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</si>
  <si>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</si>
  <si>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</si>
  <si>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</si>
  <si>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</si>
  <si>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</si>
  <si>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</si>
  <si>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</si>
  <si>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</si>
  <si>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</si>
  <si>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</si>
  <si>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</si>
  <si>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</si>
  <si>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</si>
  <si>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</si>
  <si>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</si>
  <si>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</si>
  <si>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</si>
  <si>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</si>
  <si>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</si>
  <si>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</si>
  <si>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</si>
  <si>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</si>
  <si>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</si>
  <si>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</si>
  <si>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</si>
  <si>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</si>
  <si>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</si>
  <si>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</si>
  <si>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</si>
  <si>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</si>
  <si>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</si>
  <si>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</si>
  <si>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</si>
  <si>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</si>
  <si>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</si>
  <si>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</si>
  <si>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</si>
  <si>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</si>
  <si>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</si>
  <si>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</si>
  <si>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</si>
  <si>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</si>
  <si>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</si>
  <si>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</si>
  <si>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</si>
  <si>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</si>
  <si>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</si>
  <si>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</si>
  <si>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</si>
  <si>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</si>
  <si>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</si>
  <si>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</si>
  <si>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</si>
  <si>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</si>
  <si>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</si>
  <si>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</si>
  <si>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</si>
  <si>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</si>
  <si>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</si>
  <si>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</si>
  <si>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</si>
  <si>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</si>
  <si>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</si>
  <si>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</si>
  <si>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</si>
  <si>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</si>
  <si>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</si>
  <si>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</si>
  <si>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</si>
  <si>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</si>
  <si>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</si>
  <si>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</si>
  <si>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</si>
  <si>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</si>
  <si>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</si>
  <si>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</si>
  <si>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</si>
  <si>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</si>
  <si>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</si>
  <si>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</si>
  <si>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</si>
  <si>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</si>
  <si>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</si>
  <si>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</si>
  <si>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</si>
  <si>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</si>
  <si>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</si>
  <si>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</si>
  <si>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</si>
  <si>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</si>
  <si>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</si>
  <si>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</si>
  <si>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</si>
  <si>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</si>
  <si>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</si>
  <si>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</si>
  <si>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</si>
  <si>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</si>
  <si>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</si>
  <si>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</si>
  <si>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</si>
  <si>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</si>
  <si>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</si>
  <si>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</si>
  <si>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</si>
  <si>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</si>
  <si>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</si>
  <si>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</si>
  <si>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</si>
  <si>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</si>
  <si>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</si>
  <si>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</si>
  <si>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</si>
  <si>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</si>
  <si>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</si>
  <si>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</si>
  <si>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</si>
  <si>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</si>
  <si>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</si>
  <si>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</si>
  <si>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</si>
  <si>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</si>
  <si>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</si>
  <si>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</si>
  <si>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</si>
  <si>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</si>
  <si>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</si>
  <si>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</si>
  <si>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</si>
  <si>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</si>
  <si>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</si>
  <si>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</si>
  <si>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</si>
  <si>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</si>
  <si>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</si>
  <si>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</si>
  <si>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</si>
  <si>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</si>
  <si>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</si>
  <si>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</si>
  <si>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</si>
  <si>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</si>
  <si>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</si>
  <si>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</si>
  <si>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</si>
  <si>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</si>
  <si>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</si>
  <si>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</si>
  <si>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</si>
  <si>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</si>
  <si>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</si>
  <si>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</si>
  <si>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</si>
  <si>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</si>
  <si>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</si>
  <si>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</si>
  <si>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</si>
  <si>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</si>
  <si>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</si>
  <si>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</si>
  <si>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</si>
  <si>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</si>
  <si>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</si>
  <si>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</si>
  <si>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</si>
  <si>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</si>
  <si>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</si>
  <si>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</si>
  <si>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</si>
  <si>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</si>
  <si>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</si>
  <si>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</si>
  <si>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</si>
  <si>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</si>
  <si>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</si>
  <si>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</si>
  <si>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</si>
  <si>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</si>
  <si>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</si>
  <si>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</si>
  <si>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</si>
  <si>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</si>
  <si>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</si>
  <si>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</si>
  <si>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</si>
  <si>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</si>
  <si>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</si>
  <si>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</si>
  <si>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</si>
  <si>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</si>
  <si>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</si>
  <si>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</si>
  <si>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</si>
  <si>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</si>
  <si>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</si>
  <si>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</si>
  <si>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</si>
  <si>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</si>
  <si>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</si>
  <si>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</si>
  <si>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</si>
  <si>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</si>
  <si>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</si>
  <si>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</si>
  <si>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</si>
  <si>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</si>
  <si>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</si>
  <si>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</si>
  <si>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</si>
  <si>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</si>
  <si>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</si>
  <si>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</si>
  <si>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</si>
  <si>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</si>
  <si>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</si>
  <si>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</si>
  <si>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</si>
  <si>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</si>
  <si>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</si>
  <si>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</si>
  <si>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</si>
  <si>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</si>
  <si>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</si>
  <si>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</si>
  <si>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</si>
  <si>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</si>
  <si>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</si>
  <si>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</si>
  <si>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</si>
  <si>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</si>
  <si>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</si>
  <si>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</si>
  <si>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</si>
  <si>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</si>
  <si>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</si>
  <si>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</si>
  <si>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</si>
  <si>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</si>
  <si>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</si>
  <si>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</si>
  <si>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</si>
  <si>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</si>
  <si>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</si>
  <si>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</si>
  <si>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</si>
  <si>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</si>
  <si>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</si>
  <si>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</si>
  <si>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</si>
  <si>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</si>
  <si>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</si>
  <si>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</si>
  <si>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</si>
  <si>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</si>
  <si>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</si>
  <si>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</si>
  <si>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</si>
  <si>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</si>
  <si>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</si>
  <si>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</si>
  <si>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</si>
  <si>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</si>
  <si>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</si>
  <si>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</si>
  <si>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</si>
  <si>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</si>
  <si>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</si>
  <si>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</si>
  <si>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</si>
  <si>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</si>
  <si>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</si>
  <si>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</si>
  <si>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</si>
  <si>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</si>
  <si>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</si>
  <si>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</si>
  <si>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</si>
  <si>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</si>
  <si>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</si>
  <si>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</si>
  <si>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</si>
  <si>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</si>
  <si>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</si>
  <si>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</si>
  <si>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</si>
  <si>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</si>
  <si>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</si>
  <si>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</si>
  <si>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</si>
  <si>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</si>
  <si>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</si>
  <si>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</si>
  <si>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</si>
  <si>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</si>
  <si>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</si>
  <si>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</si>
  <si>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</si>
  <si>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</si>
  <si>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</si>
  <si>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</si>
  <si>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</si>
  <si>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</si>
  <si>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</si>
  <si>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</si>
  <si>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</si>
  <si>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</si>
  <si>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</si>
  <si>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</si>
  <si>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</si>
  <si>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</si>
  <si>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</si>
  <si>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</si>
  <si>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</si>
  <si>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</si>
  <si>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</si>
  <si>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</si>
  <si>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</si>
  <si>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</si>
  <si>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</si>
  <si>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</si>
  <si>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</si>
  <si>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</si>
  <si>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</si>
  <si>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</si>
  <si>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</si>
  <si>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</si>
  <si>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</si>
  <si>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</si>
  <si>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</si>
  <si>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</si>
  <si>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</si>
  <si>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</si>
  <si>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</si>
  <si>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</si>
  <si>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</si>
  <si>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</si>
  <si>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</si>
  <si>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</si>
  <si>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</si>
  <si>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</si>
  <si>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</si>
  <si>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</si>
  <si>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</si>
  <si>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</si>
  <si>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</si>
  <si>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</si>
  <si>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</si>
  <si>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</si>
  <si>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</si>
  <si>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</si>
  <si>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</si>
  <si>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</si>
  <si>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</si>
  <si>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</si>
  <si>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</si>
  <si>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</si>
  <si>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</si>
  <si>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</si>
  <si>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</si>
  <si>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</si>
  <si>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</si>
  <si>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</si>
  <si>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</si>
  <si>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</si>
  <si>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</si>
  <si>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</si>
  <si>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</si>
  <si>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</si>
  <si>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</si>
  <si>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</si>
  <si>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</si>
  <si>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</si>
  <si>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</si>
  <si>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</si>
  <si>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</si>
  <si>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</si>
  <si>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</si>
  <si>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</si>
  <si>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</si>
  <si>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</si>
  <si>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</si>
  <si>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</si>
  <si>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</si>
  <si>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</si>
  <si>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</si>
  <si>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</si>
  <si>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</si>
  <si>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</si>
  <si>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</si>
  <si>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</si>
  <si>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</si>
  <si>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</si>
  <si>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</si>
  <si>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</si>
  <si>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</si>
  <si>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</si>
  <si>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</si>
  <si>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</si>
  <si>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</si>
  <si>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</si>
  <si>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</si>
  <si>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</si>
  <si>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</si>
  <si>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</si>
  <si>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</si>
  <si>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</si>
  <si>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</si>
  <si>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</si>
  <si>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</si>
  <si>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</si>
  <si>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</si>
  <si>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</si>
  <si>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</si>
  <si>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</si>
  <si>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</si>
  <si>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</si>
  <si>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</si>
  <si>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</si>
  <si>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</si>
  <si>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</si>
  <si>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</si>
  <si>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</si>
  <si>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</si>
  <si>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</si>
  <si>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</si>
  <si>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</si>
  <si>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</si>
  <si>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</si>
  <si>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</si>
  <si>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</si>
  <si>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</si>
  <si>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</si>
  <si>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</si>
  <si>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</si>
  <si>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</si>
  <si>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</si>
  <si>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</si>
  <si>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</si>
  <si>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</si>
  <si>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</si>
  <si>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</si>
  <si>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</si>
  <si>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</si>
  <si>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</si>
  <si>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</si>
  <si>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</si>
  <si>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</si>
  <si>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</si>
  <si>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</si>
  <si>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</si>
  <si>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</si>
  <si>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</si>
  <si>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</si>
  <si>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</si>
  <si>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</si>
  <si>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</si>
  <si>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</si>
  <si>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</si>
  <si>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</si>
  <si>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</si>
  <si>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</si>
  <si>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</si>
  <si>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</si>
  <si>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</si>
  <si>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</si>
  <si>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</si>
  <si>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</si>
  <si>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</si>
  <si>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</si>
  <si>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</si>
  <si>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</si>
  <si>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</si>
  <si>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</si>
  <si>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</si>
  <si>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</si>
  <si>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</si>
  <si>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</si>
  <si>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</si>
  <si>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</si>
  <si>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</si>
  <si>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</si>
  <si>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</si>
  <si>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</si>
  <si>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</si>
  <si>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</si>
  <si>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</si>
  <si>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</si>
  <si>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</si>
  <si>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</si>
  <si>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</si>
  <si>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</si>
  <si>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</si>
  <si>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</si>
  <si>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</si>
  <si>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</si>
  <si>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</si>
  <si>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</si>
  <si>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</si>
  <si>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</si>
  <si>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</si>
  <si>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</si>
  <si>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</si>
  <si>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</si>
  <si>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</si>
  <si>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</si>
  <si>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</si>
  <si>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</si>
  <si>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</si>
  <si>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</si>
  <si>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</si>
  <si>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</si>
  <si>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</si>
  <si>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</si>
  <si>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</si>
  <si>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</si>
  <si>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</si>
  <si>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</si>
  <si>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</si>
  <si>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</si>
  <si>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</si>
  <si>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</si>
  <si>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</si>
  <si>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</si>
  <si>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</si>
  <si>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</si>
  <si>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</si>
  <si>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</si>
  <si>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</si>
  <si>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</si>
  <si>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</si>
  <si>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</si>
  <si>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</si>
  <si>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</si>
  <si>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</si>
  <si>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</si>
  <si>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</si>
  <si>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</si>
  <si>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</si>
  <si>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</si>
  <si>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</si>
  <si>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</si>
  <si>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</si>
  <si>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</si>
  <si>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</si>
  <si>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</si>
  <si>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</si>
  <si>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</si>
  <si>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</si>
  <si>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</si>
  <si>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</si>
  <si>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</si>
  <si>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</si>
  <si>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</si>
  <si>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</si>
  <si>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</si>
  <si>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</si>
  <si>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</si>
  <si>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</si>
  <si>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</si>
  <si>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</si>
  <si>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</si>
  <si>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</si>
  <si>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</si>
  <si>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</si>
  <si>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</si>
  <si>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</si>
  <si>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</si>
  <si>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</si>
  <si>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</si>
  <si>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</si>
  <si>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</si>
  <si>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</si>
  <si>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</si>
  <si>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</si>
  <si>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</si>
  <si>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</si>
  <si>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</si>
  <si>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</si>
  <si>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</si>
  <si>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</si>
  <si>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</si>
  <si>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</si>
  <si>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</si>
  <si>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</si>
  <si>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</si>
  <si>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</si>
  <si>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</si>
  <si>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</si>
  <si>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</si>
  <si>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</si>
  <si>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</si>
  <si>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</si>
  <si>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</si>
  <si>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</si>
  <si>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</si>
  <si>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</si>
  <si>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</si>
  <si>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</si>
  <si>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</si>
  <si>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</si>
  <si>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</si>
  <si>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</si>
  <si>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</si>
  <si>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</si>
  <si>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</si>
  <si>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</si>
  <si>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</si>
  <si>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</si>
  <si>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</si>
  <si>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</si>
  <si>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</si>
  <si>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</si>
  <si>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</si>
  <si>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</si>
  <si>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</si>
  <si>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</si>
  <si>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</si>
  <si>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</si>
  <si>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</si>
  <si>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</si>
  <si>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</si>
  <si>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</si>
  <si>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</si>
  <si>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</si>
  <si>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</si>
  <si>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</si>
  <si>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</si>
  <si>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</si>
  <si>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</si>
  <si>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</si>
  <si>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</si>
  <si>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</si>
  <si>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</si>
  <si>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</si>
  <si>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</si>
  <si>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</si>
  <si>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</si>
  <si>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</si>
  <si>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</si>
  <si>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</si>
  <si>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</si>
  <si>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</si>
  <si>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</si>
  <si>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</si>
  <si>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</si>
  <si>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</si>
  <si>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</si>
  <si>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</si>
  <si>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</si>
  <si>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</si>
  <si>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</si>
  <si>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</si>
  <si>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</si>
  <si>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</si>
  <si>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</si>
  <si>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</si>
  <si>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</si>
  <si>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</si>
  <si>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</si>
  <si>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</si>
  <si>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</si>
  <si>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</si>
  <si>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</si>
  <si>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</si>
  <si>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</si>
  <si>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</si>
  <si>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</si>
  <si>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</si>
  <si>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</si>
  <si>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</si>
  <si>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</si>
  <si>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</si>
  <si>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</si>
  <si>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</si>
  <si>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</si>
  <si>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</si>
  <si>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</si>
  <si>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</si>
  <si>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</si>
  <si>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</si>
  <si>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</si>
  <si>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</si>
  <si>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</si>
  <si>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</si>
  <si>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</si>
  <si>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</si>
  <si>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</si>
  <si>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</si>
  <si>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</si>
  <si>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</si>
  <si>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</si>
  <si>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</si>
  <si>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</si>
  <si>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</si>
  <si>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</si>
  <si>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</si>
  <si>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</si>
  <si>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</si>
  <si>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</si>
  <si>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</si>
  <si>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</si>
  <si>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</si>
  <si>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</si>
  <si>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</si>
  <si>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</si>
  <si>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</si>
  <si>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</si>
  <si>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</si>
  <si>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</si>
  <si>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</si>
  <si>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</si>
  <si>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</si>
  <si>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</si>
  <si>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</si>
  <si>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</si>
  <si>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</si>
  <si>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</si>
  <si>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</si>
  <si>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</si>
  <si>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</si>
  <si>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</si>
  <si>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</si>
  <si>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</si>
  <si>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</si>
  <si>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</si>
  <si>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</si>
  <si>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</si>
  <si>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</si>
  <si>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</si>
  <si>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</si>
  <si>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</si>
  <si>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</si>
  <si>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</si>
  <si>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</si>
  <si>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</si>
  <si>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</si>
  <si>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</si>
  <si>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</si>
  <si>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</si>
  <si>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</si>
  <si>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</si>
  <si>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</si>
  <si>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</si>
  <si>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</si>
  <si>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</si>
  <si>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</si>
  <si>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</si>
  <si>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</si>
  <si>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</si>
  <si>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</si>
  <si>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</si>
  <si>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</si>
  <si>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</si>
  <si>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</si>
  <si>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</si>
  <si>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</si>
  <si>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</si>
  <si>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</si>
  <si>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</si>
  <si>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</si>
  <si>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</si>
  <si>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</si>
  <si>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</si>
  <si>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</si>
  <si>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</si>
  <si>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</si>
  <si>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</si>
  <si>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</si>
  <si>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</si>
  <si>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</si>
  <si>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</si>
  <si>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</si>
  <si>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</si>
  <si>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</si>
  <si>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</si>
  <si>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</si>
  <si>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</si>
  <si>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</si>
  <si>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</si>
  <si>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</si>
  <si>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</si>
  <si>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</si>
  <si>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</si>
  <si>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</si>
  <si>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</si>
  <si>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</si>
  <si>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</si>
  <si>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</si>
  <si>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</si>
  <si>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</si>
  <si>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</si>
  <si>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</si>
  <si>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</si>
  <si>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</si>
  <si>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</si>
  <si>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</si>
  <si>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</si>
  <si>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</si>
  <si>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</si>
  <si>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</si>
  <si>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</si>
  <si>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</si>
  <si>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</si>
  <si>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</si>
  <si>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</si>
  <si>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</si>
  <si>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</si>
  <si>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</si>
  <si>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</si>
  <si>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</si>
  <si>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</si>
  <si>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</si>
  <si>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</si>
  <si>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</si>
  <si>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</si>
  <si>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</si>
  <si>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</si>
  <si>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</si>
  <si>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</si>
  <si>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</si>
  <si>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</si>
  <si>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</si>
  <si>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</si>
  <si>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</si>
  <si>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</si>
  <si>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</si>
  <si>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</si>
  <si>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</si>
  <si>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</si>
  <si>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</si>
  <si>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</si>
  <si>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</si>
  <si>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</si>
  <si>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</si>
  <si>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</si>
  <si>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</si>
  <si>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</si>
  <si>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</si>
  <si>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</si>
  <si>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</si>
  <si>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</si>
  <si>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</si>
  <si>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</si>
  <si>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</si>
  <si>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</si>
  <si>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</si>
  <si>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</si>
  <si>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</si>
  <si>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</si>
  <si>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</si>
  <si>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</si>
  <si>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</si>
  <si>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</si>
  <si>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</si>
  <si>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</si>
  <si>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</si>
  <si>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</si>
  <si>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</si>
  <si>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</si>
  <si>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</si>
  <si>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</si>
  <si>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</si>
  <si>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</si>
  <si>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</si>
  <si>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</si>
  <si>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</si>
  <si>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</si>
  <si>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</si>
  <si>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</si>
  <si>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</si>
  <si>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</si>
  <si>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</si>
  <si>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</si>
  <si>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</si>
  <si>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</si>
  <si>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</si>
  <si>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</si>
  <si>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</si>
  <si>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</si>
  <si>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</si>
  <si>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</si>
  <si>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</si>
  <si>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</si>
  <si>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</si>
  <si>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</si>
  <si>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</si>
  <si>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</si>
  <si>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</si>
  <si>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</si>
  <si>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</si>
  <si>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</si>
  <si>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</si>
  <si>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</si>
  <si>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</si>
  <si>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</si>
  <si>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</si>
  <si>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</si>
  <si>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</si>
  <si>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</si>
  <si>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</si>
  <si>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</si>
  <si>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</si>
  <si>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</si>
  <si>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</si>
  <si>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</si>
  <si>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</si>
  <si>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</si>
  <si>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</si>
  <si>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</si>
  <si>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</si>
  <si>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</si>
  <si>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</si>
  <si>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</si>
  <si>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</si>
  <si>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</si>
  <si>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</si>
  <si>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</si>
  <si>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</si>
  <si>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</si>
  <si>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</si>
  <si>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</si>
  <si>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</si>
  <si>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</si>
  <si>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</si>
  <si>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</si>
  <si>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</si>
  <si>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</si>
  <si>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</si>
  <si>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</si>
  <si>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</si>
  <si>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</si>
  <si>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</si>
  <si>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</si>
  <si>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</si>
  <si>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</si>
  <si>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</si>
  <si>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</si>
  <si>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</si>
  <si>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</si>
  <si>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</si>
  <si>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</si>
  <si>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</si>
  <si>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</si>
  <si>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</si>
  <si>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</si>
  <si>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</si>
  <si>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</si>
  <si>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</si>
  <si>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</si>
  <si>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</si>
  <si>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</si>
  <si>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</si>
  <si>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</si>
  <si>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</si>
  <si>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</si>
  <si>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</si>
  <si>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</si>
  <si>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</si>
  <si>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</si>
  <si>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</si>
  <si>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</si>
  <si>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</si>
  <si>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</si>
  <si>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</si>
  <si>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</si>
  <si>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</si>
  <si>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</si>
  <si>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</si>
  <si>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</si>
  <si>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</si>
  <si>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</si>
  <si>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</si>
  <si>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</si>
  <si>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</si>
  <si>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</si>
  <si>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</si>
  <si>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</si>
  <si>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</si>
  <si>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</si>
  <si>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</si>
  <si>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</si>
  <si>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</si>
  <si>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</si>
  <si>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</si>
  <si>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</si>
  <si>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</si>
  <si>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</si>
  <si>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</si>
  <si>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</si>
  <si>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</si>
  <si>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</si>
  <si>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</si>
  <si>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</si>
  <si>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</si>
  <si>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</si>
  <si>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</si>
  <si>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</si>
  <si>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</si>
  <si>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</si>
  <si>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</si>
  <si>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</si>
  <si>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</si>
  <si>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</si>
  <si>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</si>
  <si>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</si>
  <si>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</si>
  <si>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</si>
  <si>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</si>
  <si>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</si>
  <si>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</si>
  <si>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</si>
  <si>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</si>
  <si>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</si>
  <si>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</si>
  <si>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</si>
  <si>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</si>
  <si>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</si>
  <si>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</si>
  <si>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</si>
  <si>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</si>
  <si>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</si>
  <si>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</si>
  <si>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</si>
  <si>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</si>
  <si>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</si>
  <si>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</si>
  <si>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</si>
  <si>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</si>
  <si>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</si>
  <si>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</si>
  <si>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</si>
  <si>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</si>
  <si>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</si>
  <si>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</si>
  <si>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</si>
  <si>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</si>
  <si>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</si>
  <si>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</si>
  <si>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</si>
  <si>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</si>
  <si>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</si>
  <si>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</si>
  <si>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</si>
  <si>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</si>
  <si>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</si>
  <si>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</si>
  <si>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</si>
  <si>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</si>
  <si>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</si>
  <si>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</si>
  <si>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</si>
  <si>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</si>
  <si>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</si>
  <si>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</si>
  <si>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</si>
  <si>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</si>
  <si>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</si>
  <si>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</si>
  <si>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</si>
  <si>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</si>
  <si>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</si>
  <si>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</si>
  <si>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</si>
  <si>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</si>
  <si>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</si>
  <si>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</si>
  <si>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</si>
  <si>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</si>
  <si>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</si>
  <si>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</si>
  <si>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</si>
  <si>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</si>
  <si>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</si>
  <si>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</si>
  <si>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</si>
  <si>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</si>
  <si>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</si>
  <si>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</si>
  <si>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</si>
  <si>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</si>
  <si>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</si>
  <si>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</si>
  <si>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</si>
  <si>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</si>
  <si>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</si>
  <si>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</si>
  <si>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</si>
  <si>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</si>
  <si>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</si>
  <si>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</si>
  <si>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</si>
  <si>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</si>
  <si>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</si>
  <si>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</si>
  <si>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</si>
  <si>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</si>
  <si>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</si>
  <si>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</si>
  <si>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</si>
  <si>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</si>
  <si>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</si>
  <si>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</si>
  <si>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</si>
  <si>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</si>
  <si>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</si>
  <si>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</si>
  <si>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</si>
  <si>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</si>
  <si>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</si>
  <si>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</si>
  <si>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</si>
  <si>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</si>
  <si>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</si>
  <si>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</si>
  <si>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</si>
  <si>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</si>
  <si>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</si>
  <si>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</si>
  <si>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</si>
  <si>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</si>
  <si>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</si>
  <si>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</si>
  <si>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</si>
  <si>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</si>
  <si>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</si>
  <si>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</si>
  <si>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</si>
  <si>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</si>
  <si>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</si>
  <si>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</si>
  <si>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</si>
  <si>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</si>
  <si>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</si>
  <si>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</si>
  <si>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</si>
  <si>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</si>
  <si>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</si>
  <si>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</si>
  <si>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</si>
  <si>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</si>
  <si>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</si>
  <si>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</si>
  <si>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</si>
  <si>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</si>
  <si>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</si>
  <si>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</si>
  <si>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</si>
  <si>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</si>
  <si>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</si>
  <si>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</si>
  <si>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</si>
  <si>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</si>
  <si>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</si>
  <si>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</si>
  <si>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</si>
  <si>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</si>
  <si>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</si>
  <si>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</si>
  <si>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</si>
  <si>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</si>
  <si>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</si>
  <si>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</si>
  <si>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</si>
  <si>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</si>
  <si>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</si>
  <si>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</si>
  <si>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</si>
  <si>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</si>
  <si>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</si>
  <si>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</si>
  <si>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</si>
  <si>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</si>
  <si>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</si>
  <si>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</si>
  <si>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</si>
  <si>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</si>
  <si>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</si>
  <si>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</si>
  <si>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</si>
  <si>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</si>
  <si>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</si>
  <si>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</si>
  <si>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</si>
  <si>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</si>
  <si>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</si>
  <si>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</si>
  <si>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</si>
  <si>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</si>
  <si>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</si>
  <si>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</si>
  <si>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</si>
  <si>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</si>
  <si>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</si>
  <si>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</si>
  <si>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</si>
  <si>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</si>
  <si>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</si>
  <si>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</si>
  <si>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</si>
  <si>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</si>
  <si>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</si>
  <si>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</si>
  <si>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</si>
  <si>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</si>
  <si>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</si>
  <si>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</si>
  <si>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</si>
  <si>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</si>
  <si>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</si>
  <si>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</si>
  <si>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</si>
  <si>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</si>
  <si>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</si>
  <si>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</si>
  <si>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</si>
  <si>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</si>
  <si>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</si>
  <si>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</si>
  <si>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</si>
  <si>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</si>
  <si>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</si>
  <si>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</si>
  <si>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</si>
  <si>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</si>
  <si>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</si>
  <si>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</si>
  <si>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</si>
  <si>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</si>
  <si>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</si>
  <si>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</si>
  <si>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</si>
  <si>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</si>
  <si>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</si>
  <si>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</si>
  <si>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</si>
  <si>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</si>
  <si>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</si>
  <si>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</si>
  <si>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</si>
  <si>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</si>
  <si>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</si>
  <si>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</si>
  <si>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</si>
  <si>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</si>
  <si>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</si>
  <si>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</si>
  <si>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</si>
  <si>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</si>
  <si>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</si>
  <si>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</si>
  <si>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</si>
  <si>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</si>
  <si>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</si>
  <si>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</si>
  <si>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</si>
  <si>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</si>
  <si>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</si>
  <si>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</si>
  <si>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</si>
  <si>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</si>
  <si>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</si>
  <si>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</si>
  <si>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</si>
  <si>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</si>
  <si>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</si>
  <si>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</si>
  <si>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</si>
  <si>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</si>
  <si>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</si>
  <si>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</si>
  <si>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</si>
  <si>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</si>
  <si>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</si>
  <si>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</si>
  <si>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</si>
  <si>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</si>
  <si>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</si>
  <si>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</si>
  <si>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</si>
  <si>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</si>
  <si>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</si>
  <si>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</si>
  <si>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</si>
  <si>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</si>
  <si>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</si>
  <si>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</si>
  <si>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</si>
  <si>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</si>
  <si>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</si>
  <si>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</si>
  <si>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</si>
  <si>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</si>
  <si>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</si>
  <si>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</si>
  <si>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</si>
  <si>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</si>
  <si>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</si>
  <si>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</si>
  <si>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</si>
  <si>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</si>
  <si>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</si>
  <si>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</si>
  <si>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</si>
  <si>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</si>
  <si>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</si>
  <si>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</si>
  <si>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</si>
  <si>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</si>
  <si>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</si>
  <si>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</si>
  <si>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</si>
  <si>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</si>
  <si>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</si>
  <si>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</si>
  <si>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</si>
  <si>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</si>
  <si>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</si>
  <si>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</si>
  <si>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</si>
  <si>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</si>
  <si>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</si>
  <si>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</si>
  <si>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</si>
  <si>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</si>
  <si>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</si>
  <si>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</si>
  <si>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</si>
  <si>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</si>
  <si>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</si>
  <si>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</si>
  <si>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</si>
  <si>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</si>
  <si>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</si>
  <si>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</si>
  <si>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</si>
  <si>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</si>
  <si>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</si>
  <si>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</si>
  <si>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</si>
  <si>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</si>
  <si>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</si>
  <si>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</si>
  <si>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</si>
  <si>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</si>
  <si>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</si>
  <si>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</si>
  <si>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</si>
  <si>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</si>
  <si>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</si>
  <si>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</si>
  <si>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</si>
  <si>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</si>
  <si>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</si>
  <si>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</si>
  <si>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</si>
  <si>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</si>
  <si>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</si>
  <si>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</si>
  <si>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</si>
  <si>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</si>
  <si>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</si>
  <si>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</si>
  <si>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</si>
  <si>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</si>
  <si>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</si>
  <si>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</si>
  <si>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</si>
  <si>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</si>
  <si>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</si>
  <si>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</si>
  <si>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</si>
  <si>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</si>
  <si>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</si>
  <si>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</si>
  <si>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</si>
  <si>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</si>
  <si>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</si>
  <si>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</si>
  <si>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</si>
  <si>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</si>
  <si>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</si>
  <si>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</si>
  <si>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</si>
  <si>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</si>
  <si>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</si>
  <si>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</si>
  <si>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</si>
  <si>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</si>
  <si>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</si>
  <si>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</si>
  <si>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</si>
  <si>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</si>
  <si>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</si>
  <si>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</si>
  <si>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</si>
  <si>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</si>
  <si>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</si>
  <si>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</si>
  <si>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</si>
  <si>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</si>
  <si>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</si>
  <si>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</si>
  <si>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</si>
  <si>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</si>
  <si>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</si>
  <si>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</si>
  <si>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</si>
  <si>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</si>
  <si>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</si>
  <si>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</si>
  <si>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</si>
  <si>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</si>
  <si>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</si>
  <si>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</si>
  <si>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</si>
  <si>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</si>
  <si>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</si>
  <si>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</si>
  <si>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</si>
  <si>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</si>
  <si>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</si>
  <si>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</si>
  <si>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</si>
  <si>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</si>
  <si>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</si>
  <si>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</si>
  <si>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</si>
  <si>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</si>
  <si>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</si>
  <si>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</si>
  <si>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</si>
  <si>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</si>
  <si>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</si>
  <si>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</si>
  <si>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</si>
  <si>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</si>
  <si>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</si>
  <si>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</si>
  <si>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</si>
  <si>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</si>
  <si>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</si>
  <si>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</si>
  <si>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</si>
  <si>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</si>
  <si>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</si>
  <si>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</si>
  <si>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</si>
  <si>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</si>
  <si>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</si>
  <si>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</si>
  <si>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</si>
  <si>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</si>
  <si>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</si>
  <si>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</si>
  <si>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</si>
  <si>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</si>
  <si>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</si>
  <si>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</si>
  <si>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</si>
  <si>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</si>
  <si>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</si>
  <si>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</si>
  <si>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</si>
  <si>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</si>
  <si>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</si>
  <si>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</si>
  <si>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</si>
  <si>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</si>
  <si>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</si>
  <si>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</si>
  <si>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</si>
  <si>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</si>
  <si>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</si>
  <si>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</si>
  <si>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</si>
  <si>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</si>
  <si>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</si>
  <si>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</si>
  <si>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</si>
  <si>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</si>
  <si>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</si>
  <si>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</si>
  <si>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</si>
  <si>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</si>
  <si>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</si>
  <si>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</si>
  <si>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</si>
  <si>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</si>
  <si>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</si>
  <si>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</si>
  <si>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</si>
  <si>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</si>
  <si>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</si>
  <si>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</si>
  <si>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</si>
  <si>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</si>
  <si>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</si>
  <si>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</si>
  <si>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</si>
  <si>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</si>
  <si>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</si>
  <si>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</si>
  <si>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</si>
  <si>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</si>
  <si>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</si>
  <si>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</si>
  <si>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</si>
  <si>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</si>
  <si>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</si>
  <si>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</si>
  <si>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</si>
  <si>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</si>
  <si>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</si>
  <si>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</si>
  <si>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</si>
  <si>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</si>
  <si>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</si>
  <si>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</si>
  <si>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</si>
  <si>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</si>
  <si>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</si>
  <si>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</si>
  <si>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</si>
  <si>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</si>
  <si>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</si>
  <si>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</si>
  <si>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</si>
  <si>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</si>
  <si>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</si>
  <si>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</si>
  <si>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</si>
  <si>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</si>
  <si>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</si>
  <si>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</si>
  <si>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</si>
  <si>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</si>
  <si>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</si>
  <si>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</si>
  <si>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</si>
  <si>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</si>
  <si>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</si>
  <si>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</si>
  <si>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</si>
  <si>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</si>
  <si>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</si>
  <si>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</si>
  <si>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</si>
  <si>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</si>
  <si>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</si>
  <si>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</si>
  <si>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</si>
  <si>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</si>
  <si>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</si>
  <si>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</si>
  <si>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</si>
  <si>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</si>
  <si>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</si>
  <si>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</si>
  <si>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</si>
  <si>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</si>
  <si>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</si>
  <si>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</si>
  <si>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</si>
  <si>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</si>
  <si>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</si>
  <si>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</si>
  <si>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</si>
  <si>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</si>
  <si>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</si>
  <si>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</si>
  <si>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</si>
  <si>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</si>
  <si>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</si>
  <si>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</si>
  <si>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</si>
  <si>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</si>
  <si>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</si>
  <si>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</si>
  <si>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</si>
  <si>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</si>
  <si>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</si>
  <si>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</si>
  <si>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</si>
  <si>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</si>
  <si>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</si>
  <si>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</si>
  <si>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</si>
  <si>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</si>
  <si>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</si>
  <si>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</si>
  <si>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</si>
  <si>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</si>
  <si>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</si>
  <si>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</si>
  <si>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</si>
  <si>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</si>
  <si>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</si>
  <si>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</si>
  <si>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</si>
  <si>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</si>
  <si>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</si>
  <si>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</si>
  <si>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</si>
  <si>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</si>
  <si>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</si>
  <si>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</si>
  <si>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</si>
  <si>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</si>
  <si>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</si>
  <si>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</si>
  <si>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</si>
  <si>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</si>
  <si>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</si>
  <si>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</si>
  <si>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</si>
  <si>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</si>
  <si>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</si>
  <si>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</si>
  <si>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</si>
  <si>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</si>
  <si>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</si>
  <si>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</si>
  <si>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</si>
  <si>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</si>
  <si>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</si>
  <si>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</si>
  <si>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</si>
  <si>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</si>
  <si>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</si>
  <si>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</si>
  <si>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</si>
  <si>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</si>
  <si>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</si>
  <si>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</si>
  <si>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</si>
  <si>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</si>
  <si>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</si>
  <si>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</si>
  <si>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</si>
  <si>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</si>
  <si>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</si>
  <si>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</si>
  <si>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</si>
  <si>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</si>
  <si>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</si>
  <si>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</si>
  <si>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</si>
  <si>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</si>
  <si>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</si>
  <si>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</si>
  <si>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</si>
  <si>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</si>
  <si>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</si>
  <si>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</si>
  <si>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</si>
  <si>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</si>
  <si>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</si>
  <si>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</si>
  <si>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</si>
  <si>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</si>
  <si>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</si>
  <si>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</si>
  <si>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</si>
  <si>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</si>
  <si>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</si>
  <si>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</si>
  <si>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</si>
  <si>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</si>
  <si>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</si>
  <si>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</si>
  <si>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</si>
  <si>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</si>
  <si>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</si>
  <si>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</si>
  <si>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</si>
  <si>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</si>
  <si>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</si>
  <si>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</si>
  <si>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</si>
  <si>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</si>
  <si>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</si>
  <si>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</si>
  <si>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</si>
  <si>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</si>
  <si>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</si>
  <si>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</si>
  <si>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</si>
  <si>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</si>
  <si>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</si>
  <si>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</si>
  <si>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</si>
  <si>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</si>
  <si>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</si>
  <si>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</si>
  <si>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</si>
  <si>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</si>
  <si>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</si>
  <si>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</si>
  <si>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</si>
  <si>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</si>
  <si>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</si>
  <si>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</si>
  <si>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</si>
  <si>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</si>
  <si>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</si>
  <si>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</si>
  <si>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</si>
  <si>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</si>
  <si>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</si>
  <si>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</si>
  <si>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</si>
  <si>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</si>
  <si>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</si>
  <si>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</si>
  <si>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</si>
  <si>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</si>
  <si>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</si>
  <si>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</si>
  <si>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</si>
  <si>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</si>
  <si>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</si>
  <si>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</si>
  <si>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</si>
  <si>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</si>
  <si>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</si>
  <si>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</si>
  <si>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</si>
  <si>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</si>
  <si>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</si>
  <si>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</si>
  <si>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</si>
  <si>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</si>
  <si>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</si>
  <si>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</si>
  <si>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</si>
  <si>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</si>
  <si>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</si>
  <si>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</si>
  <si>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</si>
  <si>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</si>
  <si>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</si>
  <si>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</si>
  <si>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</si>
  <si>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</si>
  <si>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</si>
  <si>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</si>
  <si>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</si>
  <si>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</si>
  <si>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</si>
  <si>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</si>
  <si>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</si>
  <si>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</si>
  <si>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</si>
  <si>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</si>
  <si>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</si>
  <si>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</si>
  <si>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</si>
  <si>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</si>
  <si>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</si>
  <si>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</si>
  <si>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</si>
  <si>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</si>
  <si>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</si>
  <si>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</si>
  <si>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</si>
  <si>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</si>
  <si>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</si>
  <si>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</si>
  <si>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</si>
  <si>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</si>
  <si>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</si>
  <si>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</si>
  <si>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</si>
  <si>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</si>
  <si>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</si>
  <si>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</si>
  <si>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</si>
  <si>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</si>
  <si>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</si>
  <si>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</si>
  <si>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</si>
  <si>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</si>
  <si>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</si>
  <si>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</si>
  <si>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</si>
  <si>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</si>
  <si>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</si>
  <si>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</si>
  <si>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</si>
  <si>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</si>
  <si>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</si>
  <si>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</si>
  <si>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</si>
  <si>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</si>
  <si>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</si>
  <si>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</si>
  <si>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</si>
  <si>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</si>
  <si>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</si>
  <si>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</si>
  <si>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</si>
  <si>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</si>
  <si>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</si>
  <si>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</si>
  <si>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</si>
  <si>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</si>
  <si>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</si>
  <si>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</si>
  <si>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</si>
  <si>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</si>
  <si>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</si>
  <si>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</si>
  <si>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</si>
  <si>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</si>
  <si>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</si>
  <si>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</si>
  <si>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</si>
  <si>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</si>
  <si>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</si>
  <si>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</si>
  <si>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</si>
  <si>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</si>
  <si>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</si>
  <si>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</si>
  <si>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</si>
  <si>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</si>
  <si>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</si>
  <si>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</si>
  <si>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</si>
  <si>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</si>
  <si>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</si>
  <si>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</si>
  <si>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</si>
  <si>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</si>
  <si>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</si>
  <si>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</si>
  <si>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</si>
  <si>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</si>
  <si>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</si>
  <si>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</si>
  <si>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</si>
  <si>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</si>
  <si>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</si>
  <si>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</si>
  <si>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</si>
  <si>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</si>
  <si>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</si>
  <si>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</si>
  <si>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</si>
  <si>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</si>
  <si>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</si>
  <si>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</si>
  <si>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</si>
  <si>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</si>
  <si>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</si>
  <si>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</si>
  <si>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</si>
  <si>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</si>
  <si>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</si>
  <si>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</si>
  <si>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</si>
  <si>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</si>
  <si>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</si>
  <si>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</si>
  <si>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</si>
  <si>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</si>
  <si>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</si>
  <si>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</si>
  <si>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</si>
  <si>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</si>
  <si>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</si>
  <si>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</si>
  <si>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</si>
  <si>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</si>
  <si>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</si>
  <si>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</si>
  <si>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</si>
  <si>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</si>
  <si>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</si>
  <si>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</si>
  <si>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</si>
  <si>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</si>
  <si>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</si>
  <si>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</si>
  <si>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</si>
  <si>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</si>
  <si>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</si>
  <si>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</si>
  <si>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</si>
  <si>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</si>
  <si>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</si>
  <si>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</si>
  <si>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</si>
  <si>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</si>
  <si>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</si>
  <si>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</si>
  <si>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</si>
  <si>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</si>
  <si>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</si>
  <si>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</si>
  <si>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</si>
  <si>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</si>
  <si>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</si>
  <si>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</si>
  <si>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</si>
  <si>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</si>
  <si>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</si>
  <si>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</si>
  <si>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</si>
  <si>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</si>
  <si>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</si>
  <si>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</si>
  <si>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</si>
  <si>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</si>
  <si>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</si>
  <si>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</si>
  <si>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</si>
  <si>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</si>
  <si>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</si>
  <si>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</si>
  <si>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</si>
  <si>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</si>
  <si>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</si>
  <si>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</si>
  <si>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</si>
  <si>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</si>
  <si>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</si>
  <si>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</si>
  <si>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</si>
  <si>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</si>
  <si>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</si>
  <si>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</si>
  <si>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</si>
  <si>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</si>
  <si>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</si>
  <si>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</si>
  <si>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</si>
  <si>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</si>
  <si>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</si>
  <si>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</si>
  <si>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</si>
  <si>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</si>
  <si>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</si>
  <si>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</si>
  <si>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</si>
  <si>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</si>
  <si>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</si>
  <si>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</si>
  <si>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</si>
  <si>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</si>
  <si>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</si>
  <si>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</si>
  <si>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</si>
  <si>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</si>
  <si>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</si>
  <si>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</si>
  <si>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</si>
  <si>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</si>
  <si>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</si>
  <si>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</si>
  <si>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</si>
  <si>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</si>
  <si>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</si>
  <si>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</si>
  <si>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</si>
  <si>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</si>
  <si>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</si>
  <si>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</si>
  <si>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</si>
  <si>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</si>
  <si>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</si>
  <si>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</si>
  <si>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</si>
  <si>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</si>
  <si>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</si>
  <si>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</si>
  <si>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</si>
  <si>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</si>
  <si>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</si>
  <si>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</si>
  <si>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</si>
  <si>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</si>
  <si>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</si>
  <si>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</si>
  <si>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</si>
  <si>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</si>
  <si>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</si>
  <si>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</si>
  <si>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</si>
  <si>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</si>
  <si>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</si>
  <si>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</si>
  <si>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</si>
  <si>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</si>
  <si>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</si>
  <si>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</si>
  <si>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</si>
  <si>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</si>
  <si>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</si>
  <si>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</si>
  <si>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</si>
  <si>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</si>
  <si>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</si>
  <si>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</si>
  <si>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</si>
  <si>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</si>
  <si>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</si>
  <si>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</si>
  <si>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</si>
  <si>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</si>
  <si>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</si>
  <si>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</si>
  <si>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</si>
  <si>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</si>
  <si>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</si>
  <si>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</si>
  <si>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</si>
  <si>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</si>
  <si>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</si>
  <si>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</si>
  <si>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</si>
  <si>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</si>
  <si>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</si>
  <si>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</si>
  <si>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</si>
  <si>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</si>
  <si>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</si>
  <si>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</si>
  <si>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</si>
  <si>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</si>
  <si>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</si>
  <si>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</si>
  <si>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</si>
  <si>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</si>
  <si>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</si>
  <si>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</si>
  <si>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</si>
  <si>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</si>
  <si>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</si>
  <si>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</si>
  <si>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</si>
  <si>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</si>
  <si>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</si>
  <si>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</si>
  <si>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</si>
  <si>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</si>
  <si>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</si>
  <si>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</si>
  <si>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</si>
  <si>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</si>
  <si>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</si>
  <si>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</si>
  <si>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</si>
  <si>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</si>
  <si>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</si>
  <si>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</si>
  <si>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</si>
  <si>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</si>
  <si>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</si>
  <si>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</si>
  <si>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</si>
  <si>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</si>
  <si>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</si>
  <si>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</si>
  <si>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</si>
  <si>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</si>
  <si>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</si>
  <si>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</si>
  <si>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</si>
  <si>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</si>
  <si>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</si>
  <si>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</si>
  <si>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</si>
  <si>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</si>
  <si>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</si>
  <si>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</si>
  <si>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</si>
  <si>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</si>
  <si>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</si>
  <si>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</si>
  <si>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</si>
  <si>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</si>
  <si>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</si>
  <si>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</si>
  <si>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</si>
  <si>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</si>
  <si>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</si>
  <si>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</si>
  <si>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</si>
  <si>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</si>
  <si>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</si>
  <si>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</si>
  <si>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</si>
  <si>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</si>
  <si>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</si>
  <si>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</si>
  <si>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</si>
  <si>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</si>
  <si>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</si>
  <si>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</si>
  <si>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</si>
  <si>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</si>
  <si>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</si>
  <si>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</si>
  <si>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</si>
  <si>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</si>
  <si>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</si>
  <si>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</si>
  <si>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</si>
  <si>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</si>
  <si>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</si>
  <si>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</si>
  <si>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</si>
  <si>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</si>
  <si>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</si>
  <si>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</si>
  <si>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</si>
  <si>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</si>
  <si>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</si>
  <si>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</si>
  <si>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</si>
  <si>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</si>
  <si>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</si>
  <si>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</si>
  <si>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</si>
  <si>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</si>
  <si>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</si>
  <si>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</si>
  <si>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</si>
  <si>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</si>
  <si>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</si>
  <si>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</si>
  <si>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</si>
  <si>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</si>
  <si>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</si>
  <si>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</si>
  <si>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</si>
  <si>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</si>
  <si>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</si>
  <si>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</si>
  <si>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</si>
  <si>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</si>
  <si>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</si>
  <si>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</si>
  <si>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</si>
  <si>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</si>
  <si>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</si>
  <si>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</si>
  <si>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</si>
  <si>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</si>
  <si>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</si>
  <si>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</si>
  <si>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</si>
  <si>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</si>
  <si>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</si>
  <si>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</si>
  <si>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</si>
  <si>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</si>
  <si>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</si>
  <si>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</si>
  <si>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</si>
  <si>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</si>
  <si>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</si>
  <si>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</si>
  <si>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</si>
  <si>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</si>
  <si>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</si>
  <si>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</si>
  <si>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</si>
  <si>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</si>
  <si>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</si>
  <si>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</si>
  <si>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</si>
  <si>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</si>
  <si>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</si>
  <si>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</si>
  <si>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</si>
  <si>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</si>
  <si>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</si>
  <si>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</si>
  <si>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</si>
  <si>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</si>
  <si>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</si>
  <si>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</si>
  <si>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</si>
  <si>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</si>
  <si>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</si>
  <si>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</si>
  <si>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</si>
  <si>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</si>
  <si>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</si>
  <si>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</si>
  <si>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</si>
  <si>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</si>
  <si>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</si>
  <si>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</si>
  <si>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</si>
  <si>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</si>
  <si>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</si>
  <si>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</si>
  <si>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</si>
  <si>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</si>
  <si>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</si>
  <si>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</si>
  <si>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</si>
  <si>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</si>
  <si>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</si>
  <si>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</si>
  <si>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</si>
  <si>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</si>
  <si>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</si>
  <si>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</si>
  <si>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</si>
  <si>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</si>
  <si>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</si>
  <si>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</si>
  <si>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</si>
  <si>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</si>
  <si>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</si>
  <si>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</si>
  <si>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</si>
  <si>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</si>
  <si>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</si>
  <si>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</si>
  <si>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</si>
  <si>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</si>
  <si>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</si>
  <si>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</si>
  <si>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</si>
  <si>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</si>
  <si>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</si>
  <si>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</si>
  <si>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</si>
  <si>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</si>
  <si>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</si>
  <si>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</si>
  <si>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</si>
  <si>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</si>
  <si>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</si>
  <si>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</si>
  <si>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</si>
  <si>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</si>
  <si>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</si>
  <si>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</si>
  <si>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</si>
  <si>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</si>
  <si>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</si>
  <si>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</si>
  <si>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</si>
  <si>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</si>
  <si>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</si>
  <si>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</si>
  <si>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</si>
  <si>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</si>
  <si>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</si>
  <si>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</si>
  <si>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</si>
  <si>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</si>
  <si>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</si>
  <si>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</si>
  <si>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</si>
  <si>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</si>
  <si>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</si>
  <si>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</si>
  <si>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</si>
  <si>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</si>
  <si>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</si>
  <si>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</si>
  <si>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</si>
  <si>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</si>
  <si>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</si>
  <si>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</si>
  <si>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</si>
  <si>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</si>
  <si>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</si>
  <si>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</si>
  <si>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</si>
  <si>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</si>
  <si>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</si>
  <si>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</si>
  <si>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</si>
  <si>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</si>
  <si>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</si>
  <si>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</si>
  <si>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</si>
  <si>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</si>
  <si>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</si>
  <si>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</si>
  <si>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</si>
  <si>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</si>
  <si>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</si>
  <si>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</si>
  <si>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</si>
  <si>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</si>
  <si>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</si>
  <si>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</si>
  <si>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</si>
  <si>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</si>
  <si>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</si>
  <si>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</si>
  <si>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</si>
  <si>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</si>
  <si>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</si>
  <si>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</si>
  <si>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</si>
  <si>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</si>
  <si>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</si>
  <si>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</si>
  <si>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</si>
  <si>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</si>
  <si>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</si>
  <si>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</si>
  <si>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</si>
  <si>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</si>
  <si>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</si>
  <si>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</si>
  <si>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</si>
  <si>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</si>
  <si>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</si>
  <si>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</si>
  <si>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</si>
  <si>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</si>
  <si>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</si>
  <si>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</si>
  <si>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</si>
  <si>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</si>
  <si>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</si>
  <si>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</si>
  <si>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</si>
  <si>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</si>
  <si>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</si>
  <si>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</si>
  <si>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</si>
  <si>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</si>
  <si>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</si>
  <si>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</si>
  <si>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</si>
  <si>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</si>
  <si>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</si>
  <si>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</si>
  <si>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</si>
  <si>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</si>
  <si>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</si>
  <si>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</si>
  <si>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</si>
  <si>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</si>
  <si>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</si>
  <si>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</si>
  <si>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</si>
  <si>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</si>
  <si>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</si>
  <si>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</si>
  <si>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</si>
  <si>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</si>
  <si>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</si>
  <si>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</si>
  <si>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</si>
  <si>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</si>
  <si>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</si>
  <si>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</si>
  <si>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</si>
  <si>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</si>
  <si>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</si>
  <si>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</si>
  <si>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</si>
  <si>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</si>
  <si>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</si>
  <si>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</si>
  <si>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</si>
  <si>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</si>
  <si>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</si>
  <si>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</si>
  <si>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</si>
  <si>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</si>
  <si>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</si>
  <si>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</si>
  <si>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</si>
  <si>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</si>
  <si>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</si>
  <si>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</si>
  <si>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</si>
  <si>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</si>
  <si>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</si>
  <si>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</si>
  <si>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</si>
  <si>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</si>
  <si>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</si>
  <si>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</si>
  <si>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</si>
  <si>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</si>
  <si>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</si>
  <si>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</si>
  <si>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</si>
  <si>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</si>
  <si>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</si>
  <si>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</si>
  <si>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</si>
  <si>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</si>
  <si>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</si>
  <si>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</si>
  <si>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</si>
  <si>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</si>
  <si>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</si>
  <si>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</si>
  <si>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</si>
  <si>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</si>
  <si>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</si>
  <si>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</si>
  <si>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</si>
  <si>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</si>
  <si>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</si>
  <si>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</si>
  <si>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</si>
  <si>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</si>
  <si>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</si>
  <si>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</si>
  <si>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</si>
  <si>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</si>
  <si>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</si>
  <si>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</si>
  <si>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</si>
  <si>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</si>
  <si>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</si>
  <si>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</si>
  <si>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</si>
  <si>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</si>
  <si>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</si>
  <si>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</si>
  <si>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</si>
  <si>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</si>
  <si>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</si>
  <si>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</si>
  <si>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</si>
  <si>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</si>
  <si>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</si>
  <si>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</si>
  <si>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</si>
  <si>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</si>
  <si>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</si>
  <si>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</si>
  <si>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</si>
  <si>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</si>
  <si>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</si>
  <si>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</si>
  <si>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</si>
  <si>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</si>
  <si>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</si>
  <si>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</si>
  <si>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</si>
  <si>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</si>
  <si>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</si>
  <si>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</si>
  <si>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</si>
  <si>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</si>
  <si>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</si>
  <si>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</si>
  <si>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</si>
  <si>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</si>
  <si>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</si>
  <si>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</si>
  <si>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</si>
  <si>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</si>
  <si>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</si>
  <si>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</si>
  <si>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</si>
  <si>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</si>
  <si>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</si>
  <si>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</si>
  <si>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</si>
  <si>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</si>
  <si>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</si>
  <si>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</si>
  <si>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</si>
  <si>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</si>
  <si>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</si>
  <si>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</si>
  <si>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</si>
  <si>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</si>
  <si>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</si>
  <si>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</si>
  <si>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</si>
  <si>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</si>
  <si>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</si>
  <si>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</si>
  <si>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</si>
  <si>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</si>
  <si>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</si>
  <si>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</si>
  <si>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</si>
  <si>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</si>
  <si>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</si>
  <si>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</si>
  <si>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</si>
  <si>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</si>
  <si>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</si>
  <si>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</si>
  <si>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</si>
  <si>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</si>
  <si>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</si>
  <si>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</si>
  <si>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</si>
  <si>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</si>
  <si>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</si>
  <si>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</si>
  <si>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</si>
  <si>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</si>
  <si>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</si>
  <si>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</si>
  <si>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</si>
  <si>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</si>
  <si>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</si>
  <si>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</si>
  <si>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</si>
  <si>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</si>
  <si>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</si>
  <si>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</si>
  <si>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</si>
  <si>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</si>
  <si>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</si>
  <si>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</si>
  <si>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</si>
  <si>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</si>
  <si>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</si>
  <si>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</si>
  <si>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</si>
  <si>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</si>
  <si>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</si>
  <si>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</si>
  <si>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</si>
  <si>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</si>
  <si>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</si>
  <si>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</si>
  <si>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</si>
  <si>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</si>
  <si>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</si>
  <si>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</si>
  <si>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</si>
  <si>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</si>
  <si>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</si>
  <si>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</si>
  <si>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</si>
  <si>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</si>
  <si>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</si>
  <si>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</si>
  <si>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</si>
  <si>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</si>
  <si>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</si>
  <si>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</si>
  <si>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</si>
  <si>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</si>
  <si>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</si>
  <si>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</si>
  <si>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</si>
  <si>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</si>
  <si>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</si>
  <si>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</si>
  <si>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</si>
  <si>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</si>
  <si>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</si>
  <si>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</si>
  <si>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</si>
  <si>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</si>
  <si>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</si>
  <si>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</si>
  <si>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</si>
  <si>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</si>
  <si>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</si>
  <si>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</si>
  <si>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</si>
  <si>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</si>
  <si>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</si>
  <si>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</si>
  <si>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</si>
  <si>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</si>
  <si>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</si>
  <si>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</si>
  <si>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</si>
  <si>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</si>
  <si>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</si>
  <si>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</si>
  <si>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</si>
  <si>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</si>
  <si>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</si>
  <si>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</si>
  <si>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</si>
  <si>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</si>
  <si>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</si>
  <si>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</si>
  <si>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</si>
  <si>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</si>
  <si>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</si>
  <si>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</si>
  <si>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</si>
  <si>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</si>
  <si>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</si>
  <si>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</si>
  <si>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</si>
  <si>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</si>
  <si>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</si>
  <si>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</si>
  <si>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</si>
  <si>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</si>
  <si>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</si>
  <si>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</si>
  <si>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</si>
  <si>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</si>
  <si>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</si>
  <si>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</si>
  <si>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</si>
  <si>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</si>
  <si>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</si>
  <si>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</si>
  <si>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</si>
  <si>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</si>
  <si>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</si>
  <si>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</si>
  <si>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</si>
  <si>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</si>
  <si>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</si>
  <si>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</si>
  <si>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</si>
  <si>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</si>
  <si>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</si>
  <si>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</si>
  <si>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</si>
  <si>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</si>
  <si>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</si>
  <si>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</si>
  <si>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</si>
  <si>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</si>
  <si>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</si>
  <si>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</si>
  <si>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</si>
  <si>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</si>
  <si>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</si>
  <si>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</si>
  <si>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</si>
  <si>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</si>
  <si>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</si>
  <si>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</si>
  <si>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</si>
  <si>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</si>
  <si>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</si>
  <si>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</si>
  <si>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</si>
  <si>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</si>
  <si>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</si>
  <si>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</si>
  <si>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</si>
  <si>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</si>
  <si>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</si>
  <si>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</si>
  <si>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</si>
  <si>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</si>
  <si>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</si>
  <si>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</si>
  <si>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</si>
  <si>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</si>
  <si>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</si>
  <si>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</si>
  <si>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</si>
  <si>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</si>
  <si>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</si>
  <si>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</si>
  <si>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</si>
  <si>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</si>
  <si>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</si>
  <si>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</si>
  <si>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</si>
  <si>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</si>
  <si>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</si>
  <si>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</si>
  <si>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</si>
  <si>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</si>
  <si>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</si>
  <si>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</si>
  <si>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</si>
  <si>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</si>
  <si>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</si>
  <si>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</si>
  <si>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</si>
  <si>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</si>
  <si>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</si>
  <si>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</si>
  <si>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</si>
  <si>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</si>
  <si>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</si>
  <si>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</si>
  <si>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</si>
  <si>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</si>
  <si>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</si>
  <si>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</si>
  <si>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</si>
  <si>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</si>
  <si>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</si>
  <si>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</si>
  <si>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</si>
  <si>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</si>
  <si>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</si>
  <si>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</si>
  <si>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</si>
  <si>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</si>
  <si>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</si>
  <si>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</si>
  <si>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</si>
  <si>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</si>
  <si>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</si>
  <si>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</si>
  <si>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</si>
  <si>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</si>
  <si>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</si>
  <si>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</si>
  <si>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</si>
  <si>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</si>
  <si>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</si>
  <si>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</si>
  <si>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</si>
  <si>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</si>
  <si>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</si>
  <si>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</si>
  <si>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</si>
  <si>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</si>
  <si>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</si>
  <si>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</si>
  <si>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</si>
  <si>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</si>
  <si>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</si>
  <si>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</si>
  <si>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</si>
  <si>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</si>
  <si>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</si>
  <si>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</si>
  <si>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</si>
  <si>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</si>
  <si>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</si>
  <si>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</si>
  <si>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</si>
  <si>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</si>
  <si>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</si>
  <si>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</si>
  <si>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</si>
  <si>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</si>
  <si>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</si>
  <si>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</si>
  <si>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</si>
  <si>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</si>
  <si>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</si>
  <si>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</si>
  <si>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</si>
  <si>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</si>
  <si>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</si>
  <si>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</si>
  <si>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</si>
  <si>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</si>
  <si>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</si>
  <si>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</si>
  <si>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</si>
  <si>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</si>
  <si>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</si>
  <si>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</si>
  <si>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</si>
  <si>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</si>
  <si>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</si>
  <si>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</si>
  <si>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</si>
  <si>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</si>
  <si>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</si>
  <si>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</si>
  <si>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</si>
  <si>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</si>
  <si>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</si>
  <si>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</si>
  <si>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</si>
  <si>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</si>
  <si>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</si>
  <si>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</si>
  <si>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</si>
  <si>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</si>
  <si>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</si>
  <si>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</si>
  <si>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</si>
  <si>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</si>
  <si>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</si>
  <si>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</si>
  <si>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</si>
  <si>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</si>
  <si>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</si>
  <si>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</si>
  <si>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</si>
  <si>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</si>
  <si>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</si>
  <si>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</si>
  <si>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</si>
  <si>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</si>
  <si>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</si>
  <si>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</si>
  <si>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</si>
  <si>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</si>
  <si>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</si>
  <si>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</si>
  <si>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</si>
  <si>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</si>
  <si>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</si>
  <si>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</si>
  <si>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</si>
  <si>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</si>
  <si>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</si>
  <si>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</si>
  <si>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</si>
  <si>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</si>
  <si>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</si>
  <si>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</si>
  <si>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</si>
  <si>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</si>
  <si>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</si>
  <si>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</si>
  <si>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</si>
  <si>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</si>
  <si>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</si>
  <si>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</si>
  <si>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</si>
  <si>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</si>
  <si>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</si>
  <si>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</si>
  <si>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</si>
  <si>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</si>
  <si>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</si>
  <si>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</si>
  <si>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</si>
  <si>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</si>
  <si>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</si>
  <si>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</si>
  <si>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</si>
  <si>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</si>
  <si>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</si>
  <si>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</si>
  <si>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</si>
  <si>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</si>
  <si>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</si>
  <si>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</si>
  <si>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</si>
  <si>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</si>
  <si>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</si>
  <si>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</si>
  <si>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</si>
  <si>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</si>
  <si>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</si>
  <si>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</si>
  <si>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</si>
  <si>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</si>
  <si>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</si>
  <si>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</si>
  <si>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</si>
  <si>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</si>
  <si>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</si>
  <si>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</si>
  <si>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</si>
  <si>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</si>
  <si>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</si>
  <si>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</si>
  <si>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</si>
  <si>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</si>
  <si>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</si>
  <si>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</si>
  <si>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</si>
  <si>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</si>
  <si>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</si>
  <si>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</si>
  <si>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</si>
  <si>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</si>
  <si>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</si>
  <si>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</si>
  <si>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</si>
  <si>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</si>
  <si>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</si>
  <si>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</si>
  <si>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</si>
  <si>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</si>
  <si>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</si>
  <si>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</si>
  <si>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</si>
  <si>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</si>
  <si>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</si>
  <si>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</si>
  <si>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</si>
  <si>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</si>
  <si>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</si>
  <si>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</si>
  <si>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</si>
  <si>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</si>
  <si>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</si>
  <si>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</si>
  <si>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</si>
  <si>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</si>
  <si>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</si>
  <si>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</si>
  <si>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</si>
  <si>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</si>
  <si>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</si>
  <si>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</si>
  <si>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</si>
  <si>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</si>
  <si>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</si>
  <si>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</si>
  <si>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</si>
  <si>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</si>
  <si>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</si>
  <si>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</si>
  <si>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</si>
  <si>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</si>
  <si>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</si>
  <si>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</si>
  <si>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</si>
  <si>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</si>
  <si>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</si>
  <si>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</si>
  <si>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</si>
  <si>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</si>
  <si>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</si>
  <si>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</si>
  <si>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</si>
  <si>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</si>
  <si>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</si>
  <si>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</si>
  <si>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</si>
  <si>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</si>
  <si>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</si>
  <si>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</si>
  <si>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</si>
  <si>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</si>
  <si>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</si>
  <si>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</si>
  <si>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</si>
  <si>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</si>
  <si>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</si>
  <si>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</si>
  <si>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</si>
  <si>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</si>
  <si>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</si>
  <si>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</si>
  <si>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</si>
  <si>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</si>
  <si>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</si>
  <si>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</si>
  <si>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</si>
  <si>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</si>
  <si>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</si>
  <si>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</si>
  <si>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</si>
  <si>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</si>
  <si>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</si>
  <si>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</si>
  <si>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</si>
  <si>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</si>
  <si>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</si>
  <si>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</si>
  <si>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</si>
  <si>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</si>
  <si>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</si>
  <si>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</si>
  <si>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</si>
  <si>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</si>
  <si>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</si>
  <si>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</si>
  <si>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</si>
  <si>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</si>
  <si>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</si>
  <si>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</si>
  <si>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</si>
  <si>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</si>
  <si>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</si>
  <si>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</si>
  <si>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</si>
  <si>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</si>
  <si>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</si>
  <si>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</si>
  <si>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</si>
  <si>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</si>
  <si>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</si>
  <si>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</si>
  <si>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</si>
  <si>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</si>
  <si>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</si>
  <si>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</si>
  <si>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</si>
  <si>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</si>
  <si>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</si>
  <si>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</si>
  <si>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</si>
  <si>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</si>
  <si>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</si>
  <si>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</si>
  <si>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</si>
  <si>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</si>
  <si>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</si>
  <si>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</si>
  <si>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</si>
  <si>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</si>
  <si>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</si>
  <si>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</si>
  <si>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</si>
  <si>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</si>
  <si>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</si>
  <si>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</si>
  <si>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</si>
  <si>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</si>
  <si>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</si>
  <si>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</si>
  <si>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</si>
  <si>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</si>
  <si>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</si>
  <si>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</si>
  <si>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</si>
  <si>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</si>
  <si>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</si>
  <si>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</si>
  <si>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</si>
  <si>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</si>
  <si>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</si>
  <si>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</si>
  <si>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</si>
  <si>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</si>
  <si>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</si>
  <si>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</si>
  <si>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</si>
  <si>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</si>
  <si>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</si>
  <si>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</si>
  <si>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</si>
  <si>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</si>
  <si>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</si>
  <si>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</si>
  <si>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</si>
  <si>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</si>
  <si>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</si>
  <si>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</si>
  <si>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</si>
  <si>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</si>
  <si>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</si>
  <si>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</si>
  <si>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</si>
  <si>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</si>
  <si>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</si>
  <si>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</si>
  <si>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</si>
  <si>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</si>
  <si>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</si>
  <si>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</si>
  <si>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</si>
  <si>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</si>
  <si>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</si>
  <si>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</si>
  <si>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</si>
  <si>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</si>
  <si>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</si>
  <si>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</si>
  <si>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</si>
  <si>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</si>
  <si>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</si>
  <si>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</si>
  <si>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</si>
  <si>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</si>
  <si>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</si>
  <si>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</si>
  <si>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</si>
  <si>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</si>
  <si>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</si>
  <si>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</si>
  <si>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</si>
  <si>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</si>
  <si>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</si>
  <si>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</si>
  <si>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</si>
  <si>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</si>
  <si>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</si>
  <si>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</si>
  <si>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</si>
  <si>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</si>
  <si>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</si>
  <si>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</si>
  <si>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</si>
  <si>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</si>
  <si>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</si>
  <si>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</si>
  <si>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</si>
  <si>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</si>
  <si>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</si>
  <si>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</si>
  <si>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</si>
  <si>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</si>
  <si>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</si>
  <si>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</si>
  <si>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</si>
  <si>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</si>
  <si>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</si>
  <si>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</si>
  <si>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</si>
  <si>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</si>
  <si>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</si>
  <si>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</si>
  <si>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</si>
  <si>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</si>
  <si>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</si>
  <si>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</si>
  <si>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</si>
  <si>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</si>
  <si>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</si>
  <si>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</si>
  <si>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</si>
  <si>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</si>
  <si>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</si>
  <si>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</si>
  <si>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</si>
  <si>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</si>
  <si>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</si>
  <si>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</si>
  <si>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</si>
  <si>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</si>
  <si>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</si>
  <si>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</si>
  <si>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</si>
  <si>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</si>
  <si>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</si>
  <si>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</si>
  <si>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</si>
  <si>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</si>
  <si>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</si>
  <si>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</si>
  <si>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</si>
  <si>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</si>
  <si>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</si>
  <si>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</si>
  <si>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</si>
  <si>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</si>
  <si>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</si>
  <si>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</si>
  <si>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</si>
  <si>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</si>
  <si>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</si>
  <si>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</si>
  <si>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</si>
  <si>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</si>
  <si>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</si>
  <si>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</si>
  <si>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</si>
  <si>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</si>
  <si>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</si>
  <si>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</si>
  <si>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</si>
  <si>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</si>
  <si>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</si>
  <si>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</si>
  <si>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</si>
  <si>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</si>
  <si>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</si>
  <si>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</si>
  <si>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</si>
  <si>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</si>
  <si>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</si>
  <si>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</si>
  <si>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</si>
  <si>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</si>
  <si>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</si>
  <si>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</si>
  <si>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</si>
  <si>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</si>
  <si>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</si>
  <si>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</si>
  <si>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</si>
  <si>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</si>
  <si>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</si>
  <si>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</si>
  <si>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</si>
  <si>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</si>
  <si>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</si>
  <si>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</si>
  <si>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</si>
  <si>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</si>
  <si>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</si>
  <si>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</si>
  <si>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</si>
  <si>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</si>
  <si>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</si>
  <si>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</si>
  <si>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</si>
  <si>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</si>
  <si>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</si>
  <si>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</si>
  <si>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</si>
  <si>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</si>
  <si>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</si>
  <si>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</si>
  <si>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</si>
  <si>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</si>
  <si>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</si>
  <si>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</si>
  <si>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</si>
  <si>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</si>
  <si>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</si>
  <si>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</si>
  <si>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</si>
  <si>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</si>
  <si>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</si>
  <si>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</si>
  <si>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</si>
  <si>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</si>
  <si>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</si>
  <si>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</si>
  <si>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</si>
  <si>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</si>
  <si>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</si>
  <si>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</si>
  <si>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</si>
  <si>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</si>
  <si>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</si>
  <si>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</si>
  <si>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</si>
  <si>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</si>
  <si>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</si>
  <si>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</si>
  <si>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</si>
  <si>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</si>
  <si>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</si>
  <si>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</si>
  <si>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</si>
  <si>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</si>
  <si>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</si>
  <si>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</si>
  <si>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</si>
  <si>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</si>
  <si>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</si>
  <si>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</si>
  <si>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</si>
  <si>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</si>
  <si>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</si>
  <si>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</si>
  <si>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</si>
  <si>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</si>
  <si>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</si>
  <si>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</si>
  <si>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</si>
  <si>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</si>
  <si>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</si>
  <si>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</si>
  <si>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</si>
  <si>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</si>
  <si>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</si>
  <si>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</si>
  <si>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</si>
  <si>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</si>
  <si>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</si>
  <si>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</si>
  <si>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</si>
  <si>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</si>
  <si>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</si>
  <si>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</si>
  <si>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</si>
  <si>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</si>
  <si>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</si>
  <si>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</si>
  <si>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</si>
  <si>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</si>
  <si>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</si>
  <si>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</si>
  <si>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</si>
  <si>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</si>
  <si>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</si>
  <si>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</si>
  <si>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</si>
  <si>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</si>
  <si>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</si>
  <si>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</si>
  <si>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</si>
  <si>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</si>
  <si>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</si>
  <si>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</si>
  <si>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</si>
  <si>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</si>
  <si>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</si>
  <si>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</si>
  <si>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</si>
  <si>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</si>
  <si>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</si>
  <si>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</si>
  <si>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</si>
  <si>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</si>
  <si>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</si>
  <si>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</si>
  <si>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</si>
  <si>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</si>
  <si>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</si>
  <si>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</si>
  <si>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</si>
  <si>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</si>
  <si>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</si>
  <si>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</si>
  <si>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</si>
  <si>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</si>
  <si>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</si>
  <si>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</si>
  <si>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</si>
  <si>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</si>
  <si>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</si>
  <si>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</si>
  <si>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</si>
  <si>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</si>
  <si>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</si>
  <si>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</si>
  <si>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</si>
  <si>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</si>
  <si>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</si>
  <si>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</si>
  <si>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</si>
  <si>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</si>
  <si>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</si>
  <si>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</si>
  <si>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</si>
  <si>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</si>
  <si>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</si>
  <si>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</si>
  <si>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</si>
  <si>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</si>
  <si>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</si>
  <si>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</si>
  <si>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</si>
  <si>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</si>
  <si>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</si>
  <si>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</si>
  <si>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</si>
  <si>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</si>
  <si>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</si>
  <si>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</si>
  <si>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</si>
  <si>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</si>
  <si>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</si>
  <si>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</si>
  <si>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</si>
  <si>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</si>
  <si>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</si>
  <si>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</si>
  <si>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</si>
  <si>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</si>
  <si>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</si>
  <si>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</si>
  <si>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</si>
  <si>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</si>
  <si>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</si>
  <si>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</si>
  <si>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</si>
  <si>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</si>
  <si>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</si>
  <si>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</si>
  <si>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</si>
  <si>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</si>
  <si>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</si>
  <si>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</si>
  <si>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</si>
  <si>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</si>
  <si>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</si>
  <si>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</si>
  <si>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</si>
  <si>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</si>
  <si>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</si>
  <si>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</si>
  <si>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</si>
  <si>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</si>
  <si>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</si>
  <si>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</si>
  <si>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</si>
  <si>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</si>
  <si>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</si>
  <si>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</si>
  <si>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</si>
  <si>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</si>
  <si>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</si>
  <si>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</si>
  <si>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</si>
  <si>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</si>
  <si>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</si>
  <si>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</si>
  <si>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</si>
  <si>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</si>
  <si>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</si>
  <si>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</si>
  <si>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</si>
  <si>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</si>
  <si>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</si>
  <si>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</si>
  <si>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</si>
  <si>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</si>
  <si>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</si>
  <si>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</si>
  <si>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</si>
  <si>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</si>
  <si>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</si>
  <si>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</si>
  <si>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</si>
  <si>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</si>
  <si>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</si>
  <si>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</si>
  <si>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</si>
  <si>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</si>
  <si>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</si>
  <si>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</si>
  <si>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</si>
  <si>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</si>
  <si>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</si>
  <si>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</si>
  <si>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</si>
  <si>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</si>
  <si>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</si>
  <si>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</si>
  <si>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</si>
  <si>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</si>
  <si>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</si>
  <si>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</si>
  <si>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</si>
  <si>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</si>
  <si>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</si>
  <si>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</si>
  <si>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</si>
  <si>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</si>
  <si>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</si>
  <si>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</si>
  <si>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</si>
  <si>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</si>
  <si>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</si>
  <si>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</si>
  <si>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</si>
  <si>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</si>
  <si>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</si>
  <si>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</si>
  <si>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</si>
  <si>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</si>
  <si>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</si>
  <si>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</si>
  <si>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</si>
  <si>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</si>
  <si>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</si>
  <si>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</si>
  <si>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</si>
  <si>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</si>
  <si>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</si>
  <si>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</si>
  <si>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</si>
  <si>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</si>
  <si>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</si>
  <si>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</si>
  <si>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</si>
  <si>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</si>
  <si>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</si>
  <si>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</si>
  <si>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</si>
  <si>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</si>
  <si>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</si>
  <si>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</si>
  <si>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</si>
  <si>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</si>
  <si>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</si>
  <si>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</si>
  <si>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</si>
  <si>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</si>
  <si>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</si>
  <si>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</si>
  <si>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</si>
  <si>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</si>
  <si>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</si>
  <si>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</si>
  <si>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</si>
  <si>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</si>
  <si>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</si>
  <si>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</si>
  <si>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</si>
  <si>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</si>
  <si>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</si>
  <si>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</si>
  <si>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</si>
  <si>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</si>
  <si>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</si>
  <si>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</si>
  <si>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</si>
  <si>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</si>
  <si>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</si>
  <si>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</si>
  <si>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</si>
  <si>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</si>
  <si>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</si>
  <si>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</si>
  <si>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</si>
  <si>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</si>
  <si>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</si>
  <si>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</si>
  <si>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</si>
  <si>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</si>
  <si>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</si>
  <si>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</si>
  <si>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</si>
  <si>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</si>
  <si>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</si>
  <si>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</si>
  <si>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</si>
  <si>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</si>
  <si>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</si>
  <si>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</si>
  <si>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</si>
  <si>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</si>
  <si>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</si>
  <si>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</si>
  <si>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</si>
  <si>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</si>
  <si>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</si>
  <si>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</si>
  <si>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</si>
  <si>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</si>
  <si>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</si>
  <si>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</si>
  <si>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</si>
  <si>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</si>
  <si>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</si>
  <si>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</si>
  <si>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</si>
  <si>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</si>
  <si>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</si>
  <si>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</si>
  <si>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</si>
  <si>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</si>
  <si>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</si>
  <si>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</si>
  <si>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</si>
  <si>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</si>
  <si>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</si>
  <si>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</si>
  <si>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</si>
  <si>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</si>
  <si>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</si>
  <si>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</si>
  <si>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</si>
  <si>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</si>
  <si>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</si>
  <si>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</si>
  <si>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</si>
  <si>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</si>
  <si>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</si>
  <si>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</si>
  <si>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</si>
  <si>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</si>
  <si>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</si>
  <si>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</si>
  <si>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</si>
  <si>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</si>
  <si>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</si>
  <si>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</si>
  <si>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</si>
  <si>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</si>
  <si>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</si>
  <si>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</si>
  <si>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</si>
  <si>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</si>
  <si>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</si>
  <si>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</si>
  <si>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</si>
  <si>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</si>
  <si>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</si>
  <si>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</si>
  <si>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</si>
  <si>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</si>
  <si>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</si>
  <si>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</si>
  <si>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</si>
  <si>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</si>
  <si>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</si>
  <si>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</si>
  <si>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</si>
  <si>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</si>
  <si>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</si>
  <si>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</si>
  <si>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</si>
  <si>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</si>
  <si>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</si>
  <si>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</si>
  <si>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</si>
  <si>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</si>
  <si>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</si>
  <si>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</si>
  <si>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</si>
  <si>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</si>
  <si>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</si>
  <si>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</si>
  <si>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</si>
  <si>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</si>
  <si>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</si>
  <si>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</si>
  <si>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</si>
  <si>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</si>
  <si>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</si>
  <si>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</si>
  <si>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</si>
  <si>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</si>
  <si>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</si>
  <si>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</si>
  <si>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</si>
  <si>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</si>
  <si>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</si>
  <si>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</si>
  <si>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</si>
  <si>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</si>
  <si>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</si>
  <si>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</si>
  <si>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</si>
  <si>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</si>
  <si>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</si>
  <si>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</si>
  <si>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</si>
  <si>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</si>
  <si>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</si>
  <si>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</si>
  <si>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</si>
  <si>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</si>
  <si>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</si>
  <si>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</si>
  <si>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</si>
  <si>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</si>
  <si>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</si>
  <si>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</si>
  <si>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</si>
  <si>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</si>
  <si>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</si>
  <si>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</si>
  <si>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</si>
  <si>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</si>
  <si>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</si>
  <si>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</si>
  <si>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</si>
  <si>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</si>
  <si>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</si>
  <si>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</si>
  <si>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</si>
  <si>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</si>
  <si>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</si>
  <si>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</si>
  <si>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</si>
  <si>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</si>
  <si>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</si>
  <si>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</si>
  <si>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</si>
  <si>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</si>
  <si>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</si>
  <si>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</si>
  <si>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</si>
  <si>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</si>
  <si>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</si>
  <si>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</si>
  <si>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</si>
  <si>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</si>
  <si>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</si>
  <si>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</si>
  <si>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</si>
  <si>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</si>
  <si>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</si>
  <si>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</si>
  <si>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</si>
  <si>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</si>
  <si>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</si>
  <si>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</si>
  <si>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</si>
  <si>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</si>
  <si>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</si>
  <si>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</si>
  <si>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</si>
  <si>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</si>
  <si>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</si>
  <si>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</si>
  <si>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</si>
  <si>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</si>
  <si>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</si>
  <si>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</si>
  <si>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</si>
  <si>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</si>
  <si>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</si>
  <si>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</si>
  <si>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</si>
  <si>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</si>
  <si>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</si>
  <si>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</si>
  <si>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</si>
  <si>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</si>
  <si>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</si>
  <si>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</si>
  <si>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</si>
  <si>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</si>
  <si>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</si>
  <si>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</si>
  <si>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</si>
  <si>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</si>
  <si>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</si>
  <si>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</si>
  <si>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</si>
  <si>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</si>
  <si>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</si>
  <si>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</si>
  <si>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</si>
  <si>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</si>
  <si>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</si>
  <si>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</si>
  <si>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</si>
  <si>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</si>
  <si>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</si>
  <si>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</si>
  <si>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</si>
  <si>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</si>
  <si>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</si>
  <si>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</si>
  <si>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</si>
  <si>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</si>
  <si>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</si>
  <si>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</si>
  <si>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</si>
  <si>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</si>
  <si>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</si>
  <si>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</si>
  <si>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</si>
  <si>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</si>
  <si>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</si>
  <si>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</si>
  <si>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</si>
  <si>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</si>
  <si>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</si>
  <si>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</si>
  <si>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</si>
  <si>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</si>
  <si>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</si>
  <si>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</si>
  <si>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</si>
  <si>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</si>
  <si>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</si>
  <si>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</si>
  <si>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</si>
  <si>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</si>
  <si>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</si>
  <si>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</si>
  <si>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</si>
  <si>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</si>
  <si>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</si>
  <si>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</si>
  <si>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</si>
  <si>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</si>
  <si>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</si>
  <si>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</si>
  <si>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</si>
  <si>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</si>
  <si>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</si>
  <si>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</si>
  <si>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</si>
  <si>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</si>
  <si>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</si>
  <si>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</si>
  <si>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</si>
  <si>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</si>
  <si>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</si>
  <si>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</si>
  <si>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</si>
  <si>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</si>
  <si>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</si>
  <si>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</si>
  <si>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</si>
  <si>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</si>
  <si>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</si>
  <si>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</si>
  <si>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</si>
  <si>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</si>
  <si>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</si>
  <si>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</si>
  <si>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</si>
  <si>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</si>
  <si>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</si>
  <si>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</si>
  <si>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</si>
  <si>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</si>
  <si>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</si>
  <si>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</si>
  <si>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</si>
  <si>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</si>
  <si>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</si>
  <si>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</si>
  <si>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</si>
  <si>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</si>
  <si>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</si>
  <si>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</si>
  <si>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</si>
  <si>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</si>
  <si>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</si>
  <si>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</si>
  <si>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</si>
  <si>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</si>
  <si>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</si>
  <si>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</si>
  <si>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</si>
  <si>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</si>
  <si>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</si>
  <si>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</si>
  <si>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</si>
  <si>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</si>
  <si>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</si>
  <si>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</si>
  <si>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</si>
  <si>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</si>
  <si>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</si>
  <si>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</si>
  <si>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</si>
  <si>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</si>
  <si>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</si>
  <si>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</si>
  <si>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</si>
  <si>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</si>
  <si>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</si>
  <si>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</si>
  <si>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</si>
  <si>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</si>
  <si>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</si>
  <si>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</si>
  <si>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</si>
  <si>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</si>
  <si>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</si>
  <si>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</si>
  <si>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</si>
  <si>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</si>
  <si>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</si>
  <si>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</si>
  <si>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</si>
  <si>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</si>
  <si>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</si>
  <si>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</si>
  <si>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</si>
  <si>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</si>
  <si>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</si>
  <si>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</si>
  <si>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</si>
  <si>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</si>
  <si>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</si>
  <si>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</si>
  <si>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</si>
  <si>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</si>
  <si>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</si>
  <si>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</si>
  <si>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</si>
  <si>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</si>
  <si>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</si>
  <si>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</si>
  <si>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</si>
  <si>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</si>
  <si>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</si>
  <si>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</si>
  <si>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</si>
  <si>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</si>
  <si>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</si>
  <si>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</si>
  <si>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</si>
  <si>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</si>
  <si>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</si>
  <si>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</si>
  <si>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</si>
  <si>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</si>
  <si>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</si>
  <si>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</si>
  <si>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</si>
  <si>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</si>
  <si>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</si>
  <si>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</si>
  <si>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</si>
  <si>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</si>
  <si>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</si>
  <si>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</si>
  <si>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</si>
  <si>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</si>
  <si>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</si>
  <si>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</si>
  <si>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</si>
  <si>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</si>
  <si>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</si>
  <si>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</si>
  <si>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</si>
  <si>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</si>
  <si>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</si>
  <si>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</si>
  <si>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</si>
  <si>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</si>
  <si>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</si>
  <si>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</si>
  <si>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</si>
  <si>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</si>
  <si>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</si>
  <si>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</si>
  <si>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</si>
  <si>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</si>
  <si>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</si>
  <si>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</si>
  <si>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</si>
  <si>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</si>
  <si>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</si>
  <si>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</si>
  <si>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</si>
  <si>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</si>
  <si>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</si>
  <si>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</si>
  <si>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</si>
  <si>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</si>
  <si>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</si>
  <si>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</si>
  <si>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</si>
  <si>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</si>
  <si>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</si>
  <si>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</si>
  <si>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</si>
  <si>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</si>
  <si>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</si>
  <si>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</si>
  <si>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</si>
  <si>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</si>
  <si>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</si>
  <si>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</si>
  <si>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</si>
  <si>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</si>
  <si>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</si>
  <si>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</si>
  <si>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</si>
  <si>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</si>
  <si>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</si>
  <si>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</si>
  <si>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</si>
  <si>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</si>
  <si>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</si>
  <si>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</si>
  <si>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</si>
  <si>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</si>
  <si>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</si>
  <si>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</si>
  <si>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</si>
  <si>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</si>
  <si>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</si>
  <si>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</si>
  <si>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</si>
  <si>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</si>
  <si>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</si>
  <si>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</si>
  <si>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</si>
  <si>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</si>
  <si>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</si>
  <si>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</si>
  <si>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</si>
  <si>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</si>
  <si>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</si>
  <si>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</si>
  <si>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</si>
  <si>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</si>
  <si>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</si>
  <si>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</si>
  <si>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</si>
  <si>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</si>
  <si>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</si>
  <si>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</si>
  <si>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</si>
  <si>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</si>
  <si>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</si>
  <si>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</si>
  <si>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</si>
  <si>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</si>
  <si>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</si>
  <si>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</si>
  <si>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</si>
  <si>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</si>
  <si>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</si>
  <si>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</si>
  <si>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</si>
  <si>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</si>
  <si>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</si>
  <si>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</si>
  <si>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</si>
  <si>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</si>
  <si>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</si>
  <si>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</si>
  <si>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</si>
  <si>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</si>
  <si>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</si>
  <si>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</si>
  <si>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</si>
  <si>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</si>
  <si>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</si>
  <si>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</si>
  <si>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</si>
  <si>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</si>
  <si>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</si>
  <si>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</si>
  <si>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</si>
  <si>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</si>
  <si>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</si>
  <si>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</si>
  <si>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</si>
  <si>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</si>
  <si>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</si>
  <si>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</si>
  <si>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</si>
  <si>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</si>
  <si>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</si>
  <si>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</si>
  <si>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</si>
  <si>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</si>
  <si>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</si>
  <si>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</si>
  <si>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</si>
  <si>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</si>
  <si>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</si>
  <si>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</si>
  <si>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</si>
  <si>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</si>
  <si>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</si>
  <si>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</si>
  <si>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</si>
  <si>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</si>
  <si>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</si>
  <si>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</si>
  <si>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</si>
  <si>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</si>
  <si>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</si>
  <si>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</si>
  <si>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</si>
  <si>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</si>
  <si>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</si>
  <si>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</si>
  <si>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</si>
  <si>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</si>
  <si>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</si>
  <si>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</si>
  <si>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</si>
  <si>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</si>
  <si>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</si>
  <si>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</si>
  <si>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</si>
  <si>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</si>
  <si>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</si>
  <si>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</si>
  <si>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</si>
  <si>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</si>
  <si>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</si>
  <si>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</si>
  <si>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</si>
  <si>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</si>
  <si>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</si>
  <si>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</si>
  <si>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</si>
  <si>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</si>
  <si>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</si>
  <si>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</si>
  <si>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</si>
  <si>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</si>
  <si>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</si>
  <si>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</si>
  <si>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</si>
  <si>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</si>
  <si>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</si>
  <si>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</si>
  <si>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</si>
  <si>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</si>
  <si>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</si>
  <si>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</si>
  <si>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</si>
  <si>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</si>
  <si>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</si>
  <si>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</si>
  <si>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</si>
  <si>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</si>
  <si>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</si>
  <si>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</si>
  <si>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</si>
  <si>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</si>
  <si>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</si>
  <si>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</si>
  <si>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</si>
  <si>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</si>
  <si>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</si>
  <si>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</si>
  <si>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</si>
  <si>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</si>
  <si>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</si>
  <si>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</si>
  <si>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</si>
  <si>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</si>
  <si>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</si>
  <si>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</si>
  <si>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</si>
  <si>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</si>
  <si>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</si>
  <si>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</si>
  <si>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</si>
  <si>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</si>
  <si>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</si>
  <si>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</si>
  <si>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</si>
  <si>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</si>
  <si>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</si>
  <si>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</si>
  <si>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</si>
  <si>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</si>
  <si>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</si>
  <si>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</si>
  <si>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</si>
  <si>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</si>
  <si>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</si>
  <si>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</si>
  <si>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</si>
  <si>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</si>
  <si>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</si>
  <si>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</si>
  <si>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</si>
  <si>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</si>
  <si>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</si>
  <si>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</si>
  <si>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</si>
  <si>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</si>
  <si>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</si>
  <si>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</si>
  <si>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</si>
  <si>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</si>
  <si>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</si>
  <si>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</si>
  <si>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</si>
  <si>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</si>
  <si>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</si>
  <si>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</si>
  <si>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</si>
  <si>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</si>
  <si>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</si>
  <si>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</si>
  <si>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</si>
  <si>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</si>
  <si>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</si>
  <si>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</si>
  <si>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</si>
  <si>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</si>
  <si>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</si>
  <si>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</si>
  <si>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</si>
  <si>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</si>
  <si>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</si>
  <si>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</si>
  <si>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</si>
  <si>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</si>
  <si>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</si>
  <si>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</si>
  <si>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</si>
  <si>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</si>
  <si>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</si>
  <si>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</si>
  <si>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</si>
  <si>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</si>
  <si>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</si>
  <si>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</si>
  <si>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</si>
  <si>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</si>
  <si>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</si>
  <si>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</si>
  <si>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</si>
  <si>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</si>
  <si>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</si>
  <si>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</si>
  <si>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</si>
  <si>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</si>
  <si>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</si>
  <si>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</si>
  <si>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</si>
  <si>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</si>
  <si>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</si>
  <si>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</si>
  <si>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</si>
  <si>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</si>
  <si>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</si>
  <si>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</si>
  <si>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</si>
  <si>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</si>
  <si>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</si>
  <si>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</si>
  <si>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</si>
  <si>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</si>
  <si>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</si>
  <si>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</si>
  <si>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</si>
  <si>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</si>
  <si>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</si>
  <si>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</si>
  <si>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</si>
  <si>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</si>
  <si>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</si>
  <si>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</si>
  <si>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</si>
  <si>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</si>
  <si>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</si>
  <si>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</si>
  <si>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</si>
  <si>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</si>
  <si>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</si>
  <si>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</si>
  <si>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</si>
  <si>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</si>
  <si>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</si>
  <si>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</si>
  <si>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</si>
  <si>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</si>
  <si>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</si>
  <si>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</si>
  <si>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</si>
  <si>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</si>
  <si>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</si>
  <si>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</si>
  <si>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</si>
  <si>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</si>
  <si>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</si>
  <si>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</si>
  <si>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</si>
  <si>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</si>
  <si>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</si>
  <si>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</si>
  <si>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</si>
  <si>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</si>
  <si>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</si>
  <si>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</si>
  <si>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</si>
  <si>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</si>
  <si>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</si>
  <si>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</si>
  <si>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</si>
  <si>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</si>
  <si>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</si>
  <si>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</si>
  <si>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</si>
  <si>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</si>
  <si>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</si>
  <si>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</si>
  <si>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</si>
  <si>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</si>
  <si>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</si>
  <si>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</si>
  <si>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</si>
  <si>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</si>
  <si>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</si>
  <si>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</si>
  <si>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</si>
  <si>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</si>
  <si>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</si>
  <si>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</si>
  <si>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</si>
  <si>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</si>
  <si>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</si>
  <si>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</si>
  <si>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</si>
  <si>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</si>
  <si>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</si>
  <si>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</si>
  <si>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</si>
  <si>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</si>
  <si>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</si>
  <si>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</si>
  <si>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</si>
  <si>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</si>
  <si>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</si>
  <si>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</si>
  <si>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</si>
  <si>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</si>
  <si>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</si>
  <si>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</si>
  <si>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</si>
  <si>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</si>
  <si>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</si>
  <si>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</si>
  <si>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</si>
  <si>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</si>
  <si>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</si>
  <si>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</si>
  <si>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</si>
  <si>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</si>
  <si>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</si>
  <si>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</si>
  <si>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</si>
  <si>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</si>
  <si>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</si>
  <si>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</si>
  <si>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</si>
  <si>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</si>
  <si>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</si>
  <si>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</si>
  <si>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</si>
  <si>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</si>
  <si>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</si>
  <si>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</si>
  <si>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</si>
  <si>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</si>
  <si>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</si>
  <si>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</si>
  <si>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</si>
  <si>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</si>
  <si>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</si>
  <si>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</si>
  <si>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</si>
  <si>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</si>
  <si>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</si>
  <si>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</si>
  <si>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</si>
  <si>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</si>
  <si>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</si>
  <si>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</si>
  <si>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</si>
  <si>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</si>
  <si>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</si>
  <si>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</si>
  <si>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</si>
  <si>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</si>
  <si>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</si>
  <si>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</si>
  <si>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</si>
  <si>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</si>
  <si>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</si>
  <si>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</si>
  <si>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</si>
  <si>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</si>
  <si>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</si>
  <si>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</si>
  <si>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</si>
  <si>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</si>
  <si>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</si>
  <si>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</si>
  <si>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</si>
  <si>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</si>
  <si>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</si>
  <si>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</si>
  <si>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</si>
  <si>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</si>
  <si>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</si>
  <si>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</si>
  <si>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</si>
  <si>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</si>
  <si>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</si>
  <si>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</si>
  <si>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</si>
  <si>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</si>
  <si>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</si>
  <si>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</si>
  <si>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</si>
  <si>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</si>
  <si>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</si>
  <si>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</si>
  <si>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</si>
  <si>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</si>
  <si>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</si>
  <si>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</si>
  <si>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</si>
  <si>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</si>
  <si>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</si>
  <si>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</si>
  <si>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</si>
  <si>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</si>
  <si>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</si>
  <si>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</si>
  <si>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</si>
  <si>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</si>
  <si>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</si>
  <si>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</si>
  <si>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</si>
  <si>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</si>
  <si>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</si>
  <si>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</si>
  <si>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</si>
  <si>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</si>
  <si>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</si>
  <si>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</si>
  <si>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</si>
  <si>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</si>
  <si>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</si>
  <si>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</si>
  <si>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</si>
  <si>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</si>
  <si>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</si>
  <si>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</si>
  <si>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</si>
  <si>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</si>
  <si>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</si>
  <si>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</si>
  <si>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</si>
  <si>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</si>
  <si>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</si>
  <si>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</si>
  <si>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</si>
  <si>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</si>
  <si>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</si>
  <si>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</si>
  <si>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</si>
  <si>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</si>
  <si>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</si>
  <si>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</si>
  <si>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</si>
  <si>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</si>
  <si>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</si>
  <si>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</si>
  <si>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</si>
  <si>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</si>
  <si>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</si>
  <si>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</si>
  <si>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</si>
  <si>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</si>
  <si>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</si>
  <si>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</si>
  <si>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</si>
  <si>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</si>
  <si>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</si>
  <si>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</si>
  <si>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</si>
  <si>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</si>
  <si>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</si>
  <si>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</si>
  <si>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</si>
  <si>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</si>
  <si>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</si>
  <si>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</si>
  <si>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</si>
  <si>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</si>
  <si>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</si>
  <si>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</si>
  <si>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</si>
  <si>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</si>
  <si>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</si>
  <si>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</si>
  <si>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</si>
  <si>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</si>
  <si>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</si>
  <si>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</si>
  <si>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</si>
  <si>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</si>
  <si>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</si>
  <si>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</si>
  <si>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</si>
  <si>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</si>
  <si>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</si>
  <si>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</si>
  <si>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</si>
  <si>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</si>
  <si>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</si>
  <si>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</si>
  <si>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</si>
  <si>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</si>
  <si>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</si>
  <si>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</si>
  <si>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</si>
  <si>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</si>
  <si>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</si>
  <si>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</si>
  <si>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</si>
  <si>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</si>
  <si>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</si>
  <si>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</si>
  <si>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</si>
  <si>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</si>
  <si>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</si>
  <si>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</si>
  <si>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</si>
  <si>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</si>
  <si>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</si>
  <si>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</si>
  <si>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</si>
  <si>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</si>
  <si>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</si>
  <si>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</si>
  <si>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</si>
  <si>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</si>
  <si>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</si>
  <si>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</si>
  <si>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</si>
  <si>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</si>
  <si>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</si>
  <si>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</si>
  <si>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</si>
  <si>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</si>
  <si>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</si>
  <si>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</si>
  <si>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</si>
  <si>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</si>
  <si>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</si>
  <si>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</si>
  <si>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</si>
  <si>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</si>
  <si>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</si>
  <si>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</si>
  <si>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</si>
  <si>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</si>
  <si>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</si>
  <si>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</si>
  <si>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</si>
  <si>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</si>
  <si>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</si>
  <si>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</si>
  <si>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</si>
  <si>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</si>
  <si>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</si>
  <si>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</si>
  <si>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</si>
  <si>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</si>
  <si>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</si>
  <si>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</si>
  <si>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</si>
  <si>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</si>
  <si>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</si>
  <si>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</si>
  <si>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</si>
  <si>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</si>
  <si>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</si>
  <si>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</si>
  <si>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</si>
  <si>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</si>
  <si>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</si>
  <si>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</si>
  <si>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</si>
  <si>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</si>
  <si>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</si>
  <si>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</si>
  <si>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</si>
  <si>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</si>
  <si>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</si>
  <si>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</si>
  <si>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</si>
  <si>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</si>
  <si>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</si>
  <si>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</si>
  <si>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</si>
  <si>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</si>
  <si>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</si>
  <si>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</si>
  <si>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</si>
  <si>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</si>
  <si>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</si>
  <si>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</si>
  <si>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</si>
  <si>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</si>
  <si>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</si>
  <si>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</si>
  <si>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</si>
  <si>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</si>
  <si>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</si>
  <si>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</si>
  <si>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</si>
  <si>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</si>
  <si>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</si>
  <si>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</si>
  <si>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</si>
  <si>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</si>
  <si>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</si>
  <si>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</si>
  <si>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</si>
  <si>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</si>
  <si>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</si>
  <si>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</si>
  <si>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</si>
  <si>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</si>
  <si>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</si>
  <si>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</si>
  <si>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</si>
  <si>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</si>
  <si>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</si>
  <si>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</si>
  <si>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</si>
  <si>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</si>
  <si>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</si>
  <si>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</si>
  <si>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</si>
  <si>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</si>
  <si>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</si>
  <si>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</si>
  <si>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</si>
  <si>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</si>
  <si>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</si>
  <si>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</si>
  <si>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</si>
  <si>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</si>
  <si>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</si>
  <si>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</si>
  <si>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</si>
  <si>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</si>
  <si>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</si>
  <si>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</si>
  <si>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</si>
  <si>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</si>
  <si>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</si>
  <si>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</si>
  <si>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</si>
  <si>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</si>
  <si>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</si>
  <si>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</si>
  <si>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</si>
  <si>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</si>
  <si>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</si>
  <si>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</si>
  <si>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</si>
  <si>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</si>
  <si>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</si>
  <si>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</si>
  <si>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</si>
  <si>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</si>
  <si>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</si>
  <si>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</si>
  <si>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</si>
  <si>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</si>
  <si>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</si>
  <si>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</si>
  <si>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</si>
  <si>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</si>
  <si>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</si>
  <si>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</si>
  <si>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</si>
  <si>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</si>
  <si>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</si>
  <si>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</si>
  <si>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</si>
  <si>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</si>
  <si>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</si>
  <si>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</si>
  <si>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</si>
  <si>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</si>
  <si>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</si>
  <si>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</si>
  <si>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</si>
  <si>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</si>
  <si>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</si>
  <si>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</si>
  <si>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</si>
  <si>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</si>
  <si>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</si>
  <si>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</si>
  <si>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</si>
  <si>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</si>
  <si>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</si>
  <si>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</si>
  <si>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</si>
  <si>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</si>
  <si>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</si>
  <si>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</si>
  <si>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</si>
  <si>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</si>
  <si>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</si>
  <si>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</si>
  <si>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</si>
  <si>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</si>
  <si>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</si>
  <si>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</si>
  <si>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</si>
  <si>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</si>
  <si>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</si>
  <si>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</si>
  <si>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</si>
  <si>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</si>
  <si>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</si>
  <si>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</si>
  <si>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</si>
  <si>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</si>
  <si>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</si>
  <si>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</si>
  <si>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</si>
  <si>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</si>
  <si>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</si>
  <si>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</si>
  <si>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</si>
  <si>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</si>
  <si>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</si>
  <si>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</si>
  <si>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</si>
  <si>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</si>
  <si>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</si>
  <si>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</si>
  <si>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</si>
  <si>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</si>
  <si>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</si>
  <si>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</si>
  <si>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</si>
  <si>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</si>
  <si>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</si>
  <si>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</si>
  <si>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</si>
  <si>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</si>
  <si>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</si>
  <si>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</si>
  <si>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</si>
  <si>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</si>
  <si>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</si>
  <si>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</si>
  <si>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</si>
  <si>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</si>
  <si>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</si>
  <si>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</si>
  <si>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</si>
  <si>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</si>
  <si>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</si>
  <si>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</si>
  <si>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</si>
  <si>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</si>
  <si>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</si>
  <si>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</si>
  <si>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</si>
  <si>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</si>
  <si>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</si>
  <si>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</si>
  <si>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</si>
  <si>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</si>
  <si>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</si>
  <si>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</si>
  <si>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</si>
  <si>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</si>
  <si>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</si>
  <si>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</si>
  <si>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</si>
  <si>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</si>
  <si>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</si>
  <si>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</si>
  <si>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</si>
  <si>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</si>
  <si>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</si>
  <si>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</si>
  <si>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</si>
  <si>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</si>
  <si>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</si>
  <si>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</si>
  <si>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</si>
  <si>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</si>
  <si>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</si>
  <si>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</si>
  <si>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</si>
  <si>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</si>
  <si>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</si>
  <si>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</si>
  <si>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</si>
  <si>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</si>
  <si>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</si>
  <si>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</si>
  <si>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</si>
  <si>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</si>
  <si>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</si>
  <si>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</si>
  <si>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</si>
  <si>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</si>
  <si>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</si>
  <si>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</si>
  <si>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</si>
  <si>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</si>
  <si>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</si>
  <si>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</si>
  <si>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</si>
  <si>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</si>
  <si>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</si>
  <si>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</si>
  <si>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</si>
  <si>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</si>
  <si>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</si>
  <si>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</si>
  <si>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</si>
  <si>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</si>
  <si>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</si>
  <si>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</si>
  <si>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</si>
  <si>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</si>
  <si>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</si>
  <si>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</si>
  <si>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</si>
  <si>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</si>
  <si>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</si>
  <si>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</si>
  <si>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</si>
  <si>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</si>
  <si>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</si>
  <si>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</si>
  <si>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</si>
  <si>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</si>
  <si>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</si>
  <si>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</si>
  <si>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</si>
  <si>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</si>
  <si>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</si>
  <si>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</si>
  <si>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</si>
  <si>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</si>
  <si>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</si>
  <si>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</si>
  <si>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</si>
  <si>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</si>
  <si>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</si>
  <si>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</si>
  <si>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</si>
  <si>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</si>
  <si>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</si>
  <si>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</si>
  <si>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</si>
  <si>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</si>
  <si>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</si>
  <si>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</si>
  <si>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</si>
  <si>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</si>
  <si>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</si>
  <si>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</si>
  <si>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</si>
  <si>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</si>
  <si>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</si>
  <si>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</si>
  <si>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</si>
  <si>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</si>
  <si>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</si>
  <si>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</si>
  <si>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</si>
  <si>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</si>
  <si>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</si>
  <si>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</si>
  <si>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</si>
  <si>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</si>
  <si>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</si>
  <si>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</si>
  <si>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</si>
  <si>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</si>
  <si>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</si>
  <si>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</si>
  <si>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</si>
  <si>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</si>
  <si>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</si>
  <si>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</si>
  <si>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</si>
  <si>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</si>
  <si>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</si>
  <si>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</si>
  <si>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</si>
  <si>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</si>
  <si>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</si>
  <si>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</si>
  <si>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</si>
  <si>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</si>
  <si>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</si>
  <si>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</si>
  <si>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</si>
  <si>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</si>
  <si>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</si>
  <si>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</si>
  <si>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</si>
  <si>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</si>
  <si>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</si>
  <si>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</si>
  <si>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</si>
  <si>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</si>
  <si>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</si>
  <si>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</si>
  <si>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</si>
  <si>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</si>
  <si>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</si>
  <si>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</si>
  <si>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</si>
  <si>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</si>
  <si>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</si>
  <si>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</si>
  <si>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</si>
  <si>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</si>
  <si>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</si>
  <si>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</si>
  <si>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</si>
  <si>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</si>
  <si>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</si>
  <si>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</si>
  <si>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</si>
  <si>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</si>
  <si>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</si>
  <si>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</si>
  <si>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</si>
  <si>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</si>
  <si>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</si>
  <si>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</si>
  <si>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</si>
  <si>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</si>
  <si>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</si>
  <si>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</si>
  <si>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</si>
  <si>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</si>
  <si>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</si>
  <si>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</si>
  <si>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</si>
  <si>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</si>
  <si>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</si>
  <si>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</si>
  <si>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</si>
  <si>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</si>
  <si>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</si>
  <si>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</si>
  <si>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</si>
  <si>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</si>
  <si>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</si>
  <si>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</si>
  <si>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</si>
  <si>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</si>
  <si>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</si>
  <si>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</si>
  <si>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</si>
  <si>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</si>
  <si>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</si>
  <si>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</si>
  <si>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</si>
  <si>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</si>
  <si>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</si>
  <si>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</si>
  <si>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</si>
  <si>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</si>
  <si>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</si>
  <si>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</si>
  <si>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</si>
  <si>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</si>
  <si>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</si>
  <si>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</si>
  <si>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</si>
  <si>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</si>
  <si>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</si>
  <si>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</si>
  <si>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</si>
  <si>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</si>
  <si>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</si>
  <si>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</si>
  <si>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</si>
  <si>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</si>
  <si>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</si>
  <si>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</si>
  <si>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</si>
  <si>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</si>
  <si>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</si>
  <si>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</si>
  <si>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</si>
  <si>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</si>
  <si>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</si>
  <si>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</si>
  <si>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</si>
  <si>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</si>
  <si>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</si>
  <si>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</si>
  <si>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</si>
  <si>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</si>
  <si>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</si>
  <si>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</si>
  <si>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</si>
  <si>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</si>
  <si>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</si>
  <si>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</si>
  <si>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</si>
  <si>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</si>
  <si>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</si>
  <si>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</si>
  <si>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</si>
  <si>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</si>
  <si>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</si>
  <si>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</si>
  <si>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</si>
  <si>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</si>
  <si>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</si>
  <si>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</si>
  <si>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</si>
  <si>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</si>
  <si>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</si>
  <si>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</si>
  <si>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</si>
  <si>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</si>
  <si>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</si>
  <si>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</si>
  <si>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</si>
  <si>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</si>
  <si>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</si>
  <si>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</si>
  <si>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</si>
  <si>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</si>
  <si>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</si>
  <si>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</si>
  <si>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</si>
  <si>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</si>
  <si>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</si>
  <si>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</si>
  <si>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</si>
  <si>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</si>
  <si>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</si>
  <si>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</si>
  <si>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</si>
  <si>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</si>
  <si>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</si>
  <si>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</si>
  <si>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</si>
  <si>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</si>
  <si>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</si>
  <si>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</si>
  <si>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</si>
  <si>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</si>
  <si>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</si>
  <si>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</si>
  <si>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</si>
  <si>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</si>
  <si>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</si>
  <si>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</si>
  <si>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</si>
  <si>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</si>
  <si>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</si>
  <si>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</si>
  <si>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</si>
  <si>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</si>
  <si>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</si>
  <si>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</si>
  <si>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</si>
  <si>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</si>
  <si>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</si>
  <si>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</si>
  <si>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</si>
  <si>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</si>
  <si>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</si>
  <si>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</si>
  <si>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</si>
  <si>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</si>
  <si>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</si>
  <si>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</si>
  <si>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</si>
  <si>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</si>
  <si>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</si>
  <si>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</si>
  <si>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</si>
  <si>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</si>
  <si>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</si>
  <si>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</si>
  <si>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</si>
  <si>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</si>
  <si>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</si>
  <si>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</si>
  <si>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</si>
  <si>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</si>
  <si>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</si>
  <si>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</si>
  <si>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</si>
  <si>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</si>
  <si>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</si>
  <si>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</si>
  <si>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</si>
  <si>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</si>
  <si>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</si>
  <si>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</si>
  <si>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</si>
  <si>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</si>
  <si>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</si>
  <si>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</si>
  <si>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</si>
  <si>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</si>
  <si>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</si>
  <si>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</si>
  <si>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</si>
  <si>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</si>
  <si>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</si>
  <si>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</si>
  <si>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</si>
  <si>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</si>
  <si>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</si>
  <si>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</si>
  <si>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</si>
  <si>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</si>
  <si>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</si>
  <si>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</si>
  <si>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</si>
  <si>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</si>
  <si>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</si>
  <si>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</si>
  <si>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</si>
  <si>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</si>
  <si>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</si>
  <si>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</si>
  <si>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</si>
  <si>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</si>
  <si>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</si>
  <si>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</si>
  <si>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</si>
  <si>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</si>
  <si>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</si>
  <si>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</si>
  <si>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</si>
  <si>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</si>
  <si>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</si>
  <si>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</si>
  <si>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</si>
  <si>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</si>
  <si>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</si>
  <si>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</si>
  <si>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</si>
  <si>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</si>
  <si>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</si>
  <si>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</si>
  <si>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</si>
  <si>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</si>
  <si>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</si>
  <si>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</si>
  <si>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</si>
  <si>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</si>
  <si>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</si>
  <si>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</si>
  <si>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</si>
  <si>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</si>
  <si>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</si>
  <si>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</si>
  <si>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</si>
  <si>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</si>
  <si>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</si>
  <si>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</si>
  <si>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</si>
  <si>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</si>
  <si>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</si>
  <si>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</si>
  <si>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</si>
  <si>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</si>
  <si>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</si>
  <si>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</si>
  <si>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</si>
  <si>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</si>
  <si>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</si>
  <si>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</si>
  <si>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</si>
  <si>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</si>
  <si>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</si>
  <si>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</si>
  <si>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</si>
  <si>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</si>
  <si>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</si>
  <si>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</si>
  <si>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</si>
  <si>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</si>
  <si>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</si>
  <si>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</si>
  <si>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</si>
  <si>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</si>
  <si>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</si>
  <si>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</si>
  <si>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</si>
  <si>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</si>
  <si>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</si>
  <si>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</si>
  <si>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</si>
  <si>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</si>
  <si>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</si>
  <si>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</si>
  <si>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</si>
  <si>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</si>
  <si>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</si>
  <si>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</si>
  <si>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</si>
  <si>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</si>
  <si>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</si>
  <si>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</si>
  <si>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</si>
  <si>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</si>
  <si>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</si>
  <si>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</si>
  <si>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</si>
  <si>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</si>
  <si>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</si>
  <si>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</si>
  <si>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</si>
  <si>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</si>
  <si>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</si>
  <si>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</si>
  <si>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</si>
  <si>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</si>
  <si>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</si>
  <si>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</si>
  <si>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</si>
  <si>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</si>
  <si>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</si>
  <si>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</si>
  <si>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</si>
  <si>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</si>
  <si>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</si>
  <si>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</si>
  <si>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</si>
  <si>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</si>
  <si>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</si>
  <si>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</si>
  <si>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</si>
  <si>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</si>
  <si>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</si>
  <si>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</si>
  <si>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</si>
  <si>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</si>
  <si>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</si>
  <si>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</si>
  <si>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</si>
  <si>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</si>
  <si>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</si>
  <si>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</si>
  <si>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</si>
  <si>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</si>
  <si>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</si>
  <si>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</si>
  <si>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</si>
  <si>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</si>
  <si>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</si>
  <si>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</si>
  <si>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</si>
  <si>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</si>
  <si>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</si>
  <si>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</si>
  <si>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</si>
  <si>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</si>
  <si>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</si>
  <si>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</si>
  <si>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</si>
  <si>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</si>
  <si>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</si>
  <si>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</si>
  <si>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</si>
  <si>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</si>
  <si>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</si>
  <si>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</si>
  <si>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</si>
  <si>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</si>
  <si>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</si>
  <si>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</si>
  <si>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</si>
  <si>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</si>
  <si>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</si>
  <si>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</si>
  <si>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</si>
  <si>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</si>
  <si>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</si>
  <si>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</si>
  <si>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</si>
  <si>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</si>
  <si>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</si>
  <si>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</si>
  <si>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</si>
  <si>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</si>
  <si>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</si>
  <si>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</si>
  <si>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</si>
  <si>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</si>
  <si>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</si>
  <si>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</si>
  <si>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</si>
  <si>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</si>
  <si>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</si>
  <si>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</si>
  <si>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</si>
  <si>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</si>
  <si>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</si>
  <si>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</si>
  <si>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</si>
  <si>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</si>
  <si>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</si>
  <si>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</si>
  <si>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</si>
  <si>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</si>
  <si>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</si>
  <si>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</si>
  <si>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</si>
  <si>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</si>
  <si>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</si>
  <si>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</si>
  <si>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</si>
  <si>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</si>
  <si>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</si>
  <si>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</si>
  <si>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</si>
  <si>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</si>
  <si>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</si>
  <si>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</si>
  <si>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</si>
  <si>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</si>
  <si>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</si>
  <si>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</si>
  <si>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</si>
  <si>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</si>
  <si>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</si>
  <si>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</si>
  <si>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</si>
  <si>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</si>
  <si>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</si>
  <si>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</si>
  <si>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</si>
  <si>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</si>
  <si>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</si>
  <si>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</si>
  <si>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</si>
  <si>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</si>
  <si>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</si>
  <si>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</si>
  <si>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</si>
  <si>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</si>
  <si>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</si>
  <si>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</si>
  <si>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</si>
  <si>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</si>
  <si>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</si>
  <si>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</si>
  <si>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</si>
  <si>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</si>
  <si>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</si>
  <si>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</si>
  <si>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</si>
  <si>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</si>
  <si>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</si>
  <si>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</si>
  <si>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</si>
  <si>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</si>
  <si>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</si>
  <si>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</si>
  <si>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</si>
  <si>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</si>
  <si>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</si>
  <si>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</si>
  <si>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</si>
  <si>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</si>
  <si>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</si>
  <si>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</si>
  <si>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</si>
  <si>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</si>
  <si>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</si>
  <si>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</si>
  <si>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</si>
  <si>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</si>
  <si>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</si>
  <si>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</si>
  <si>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</si>
  <si>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</si>
  <si>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</si>
  <si>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</si>
  <si>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</si>
  <si>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</si>
  <si>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</si>
  <si>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</si>
  <si>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</si>
  <si>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</si>
  <si>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</si>
  <si>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</si>
  <si>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</si>
  <si>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</si>
  <si>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</si>
  <si>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</si>
  <si>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</si>
  <si>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</si>
  <si>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</si>
  <si>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</si>
  <si>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</si>
  <si>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</si>
  <si>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</si>
  <si>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</si>
  <si>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</si>
  <si>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</si>
  <si>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</si>
  <si>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</si>
  <si>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</si>
  <si>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</si>
  <si>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</si>
  <si>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</si>
  <si>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</si>
  <si>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</si>
  <si>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</si>
  <si>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</si>
  <si>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</si>
  <si>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</si>
  <si>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</si>
  <si>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</si>
  <si>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</si>
  <si>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</si>
  <si>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</si>
  <si>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</si>
  <si>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</si>
  <si>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</si>
  <si>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</si>
  <si>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</si>
  <si>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</si>
  <si>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</si>
  <si>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</si>
  <si>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</si>
  <si>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</si>
  <si>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</si>
  <si>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</si>
  <si>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</si>
  <si>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</si>
  <si>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</si>
  <si>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</si>
  <si>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</si>
  <si>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</si>
  <si>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</si>
  <si>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</si>
  <si>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</si>
  <si>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</si>
  <si>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</si>
  <si>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</si>
  <si>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</si>
  <si>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</si>
  <si>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</si>
  <si>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</si>
  <si>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</si>
  <si>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</si>
  <si>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</si>
  <si>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</si>
  <si>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</si>
  <si>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</si>
  <si>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</si>
  <si>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</si>
  <si>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</si>
  <si>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</si>
  <si>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</si>
  <si>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</si>
  <si>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</si>
  <si>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</si>
  <si>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</si>
  <si>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</si>
  <si>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</si>
  <si>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</si>
  <si>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</si>
  <si>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</si>
  <si>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</si>
  <si>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</si>
  <si>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</si>
  <si>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</si>
  <si>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</si>
  <si>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</si>
  <si>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</si>
  <si>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</si>
  <si>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</si>
  <si>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</si>
  <si>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</si>
  <si>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</si>
  <si>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</si>
  <si>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</si>
  <si>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</si>
  <si>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</si>
  <si>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</si>
  <si>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</si>
  <si>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</si>
  <si>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</si>
  <si>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</si>
  <si>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</si>
  <si>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</si>
  <si>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</si>
  <si>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</si>
  <si>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</si>
  <si>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</si>
  <si>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</si>
  <si>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</si>
  <si>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</si>
  <si>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</si>
  <si>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</si>
  <si>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</si>
  <si>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</si>
  <si>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</si>
  <si>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</si>
  <si>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</si>
  <si>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</si>
  <si>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</si>
  <si>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</si>
  <si>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</si>
  <si>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</si>
  <si>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</si>
  <si>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</si>
  <si>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</si>
  <si>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</si>
  <si>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</si>
  <si>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</si>
  <si>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</si>
  <si>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</si>
  <si>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</si>
  <si>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</si>
  <si>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</si>
  <si>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</si>
  <si>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</si>
  <si>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</si>
  <si>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</si>
  <si>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</si>
  <si>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</si>
  <si>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</si>
  <si>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</si>
  <si>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</si>
  <si>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</si>
  <si>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</si>
  <si>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</si>
  <si>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</si>
  <si>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</si>
  <si>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</si>
  <si>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</si>
  <si>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</si>
  <si>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</si>
  <si>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</si>
  <si>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</si>
  <si>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</si>
  <si>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</si>
  <si>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</si>
  <si>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</si>
  <si>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</si>
  <si>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</si>
  <si>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</si>
  <si>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</si>
  <si>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</si>
  <si>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</si>
  <si>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</si>
  <si>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</si>
  <si>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</si>
  <si>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</si>
  <si>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</si>
  <si>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</si>
  <si>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</si>
  <si>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</si>
  <si>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</si>
  <si>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</si>
  <si>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</si>
  <si>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</si>
  <si>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</si>
  <si>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</si>
  <si>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</si>
  <si>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</si>
  <si>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</si>
  <si>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</si>
  <si>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</si>
  <si>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</si>
  <si>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</si>
  <si>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</si>
  <si>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</si>
  <si>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</si>
  <si>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</si>
  <si>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</si>
  <si>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</si>
  <si>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</si>
  <si>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</si>
  <si>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</si>
  <si>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</si>
  <si>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</si>
  <si>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</si>
  <si>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</si>
  <si>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</si>
  <si>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</si>
  <si>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</si>
  <si>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</si>
  <si>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</si>
  <si>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</si>
  <si>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</si>
  <si>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</si>
  <si>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</si>
  <si>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</si>
  <si>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</si>
  <si>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</si>
  <si>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</si>
  <si>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</si>
  <si>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</si>
  <si>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</si>
  <si>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</si>
  <si>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</si>
  <si>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</si>
  <si>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</si>
  <si>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</si>
  <si>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</si>
  <si>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</si>
  <si>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</si>
  <si>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</si>
  <si>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</si>
  <si>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</si>
  <si>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</si>
  <si>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</si>
  <si>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</si>
  <si>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</si>
  <si>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</si>
  <si>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</si>
  <si>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</si>
  <si>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</si>
  <si>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</si>
  <si>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</si>
  <si>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</si>
  <si>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</si>
  <si>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</si>
  <si>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</si>
  <si>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</si>
  <si>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</si>
  <si>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</si>
  <si>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</si>
  <si>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</si>
  <si>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</si>
  <si>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</si>
  <si>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</si>
  <si>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</si>
  <si>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</si>
  <si>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</si>
  <si>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</si>
  <si>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</si>
  <si>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</si>
  <si>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</si>
  <si>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</si>
  <si>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</si>
  <si>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</si>
  <si>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</si>
  <si>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</si>
  <si>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</si>
  <si>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</si>
  <si>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</si>
  <si>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</si>
  <si>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</si>
  <si>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</si>
  <si>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</si>
  <si>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</si>
  <si>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</si>
  <si>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</si>
  <si>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</si>
  <si>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</si>
  <si>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</si>
  <si>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</si>
  <si>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</si>
  <si>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</si>
  <si>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</si>
  <si>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</si>
  <si>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</si>
  <si>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</si>
  <si>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</si>
  <si>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</si>
  <si>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</si>
  <si>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</si>
  <si>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</si>
  <si>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</si>
  <si>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</si>
  <si>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</si>
  <si>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</si>
  <si>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</si>
  <si>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</si>
  <si>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</si>
  <si>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</si>
  <si>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</si>
  <si>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</si>
  <si>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</si>
  <si>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</si>
  <si>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</si>
  <si>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</si>
  <si>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</si>
  <si>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</si>
  <si>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</si>
  <si>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</si>
  <si>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</si>
  <si>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</si>
  <si>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</si>
  <si>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</si>
  <si>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</si>
  <si>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</si>
  <si>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</si>
  <si>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</si>
  <si>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</si>
  <si>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</si>
  <si>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</si>
  <si>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</si>
  <si>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</si>
  <si>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</si>
  <si>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</si>
  <si>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</si>
  <si>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</si>
  <si>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</si>
  <si>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</si>
  <si>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</si>
  <si>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</si>
  <si>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</si>
  <si>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</si>
  <si>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</si>
  <si>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</si>
  <si>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</si>
  <si>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</si>
  <si>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</si>
  <si>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</si>
  <si>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</si>
  <si>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</si>
  <si>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</si>
  <si>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</si>
  <si>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</si>
  <si>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</si>
  <si>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</si>
  <si>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</si>
  <si>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</si>
  <si>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</si>
  <si>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</si>
  <si>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</si>
  <si>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</si>
  <si>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</si>
  <si>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</si>
  <si>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</si>
  <si>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</si>
  <si>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</si>
  <si>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</si>
  <si>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</si>
  <si>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</si>
  <si>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</si>
  <si>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</si>
  <si>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</si>
  <si>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</si>
  <si>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</si>
  <si>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</si>
  <si>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</si>
  <si>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</si>
  <si>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</si>
  <si>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</si>
  <si>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</si>
  <si>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</si>
  <si>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</si>
  <si>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</si>
  <si>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</si>
  <si>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</si>
  <si>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</si>
  <si>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</si>
  <si>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</si>
  <si>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</si>
  <si>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</si>
  <si>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</si>
  <si>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</si>
  <si>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</si>
  <si>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</si>
  <si>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</si>
  <si>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</si>
  <si>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</si>
  <si>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</si>
  <si>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</si>
  <si>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</si>
  <si>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</si>
  <si>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</si>
  <si>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</si>
  <si>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</si>
  <si>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</si>
  <si>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</si>
  <si>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</si>
  <si>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</si>
  <si>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</si>
  <si>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</si>
  <si>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</si>
  <si>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</si>
  <si>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</si>
  <si>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</si>
  <si>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</si>
  <si>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</si>
  <si>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</si>
  <si>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</si>
  <si>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</si>
  <si>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</si>
  <si>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</si>
  <si>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</si>
  <si>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</si>
  <si>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</si>
  <si>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</si>
  <si>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</si>
  <si>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</si>
  <si>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</si>
  <si>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</si>
  <si>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</si>
  <si>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</si>
  <si>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</si>
  <si>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</si>
  <si>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</si>
  <si>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</si>
  <si>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</si>
  <si>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</si>
  <si>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</si>
  <si>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</si>
  <si>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</si>
  <si>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</si>
  <si>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</si>
  <si>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</si>
  <si>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</si>
  <si>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</si>
  <si>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</si>
  <si>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</si>
  <si>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</si>
  <si>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</si>
  <si>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</si>
  <si>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</si>
  <si>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</si>
  <si>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</si>
  <si>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</si>
  <si>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</si>
  <si>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</si>
  <si>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</si>
  <si>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</si>
  <si>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</si>
  <si>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</si>
  <si>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</si>
  <si>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</si>
  <si>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</si>
  <si>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</si>
  <si>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</si>
  <si>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</si>
  <si>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</si>
  <si>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</si>
  <si>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</si>
  <si>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</si>
  <si>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</si>
  <si>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</si>
  <si>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</si>
  <si>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</si>
  <si>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</si>
  <si>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</si>
  <si>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</si>
  <si>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</si>
  <si>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</si>
  <si>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</si>
  <si>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</si>
  <si>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</si>
  <si>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</si>
  <si>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</si>
  <si>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</si>
  <si>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</si>
  <si>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</si>
  <si>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</si>
  <si>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</si>
  <si>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</si>
  <si>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</si>
  <si>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</si>
  <si>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</si>
  <si>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</si>
  <si>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</si>
  <si>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</si>
  <si>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</si>
  <si>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</si>
  <si>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</si>
  <si>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</si>
  <si>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</si>
  <si>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</si>
  <si>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</si>
  <si>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</si>
  <si>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</si>
  <si>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</si>
  <si>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</si>
  <si>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</si>
  <si>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</si>
  <si>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</si>
  <si>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</si>
  <si>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</si>
  <si>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</si>
  <si>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</si>
  <si>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</si>
  <si>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</si>
  <si>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</si>
  <si>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</si>
  <si>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</si>
  <si>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</si>
  <si>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</si>
  <si>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</si>
  <si>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</si>
  <si>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</si>
  <si>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</si>
  <si>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</si>
  <si>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</si>
  <si>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</si>
  <si>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</si>
  <si>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</si>
  <si>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</si>
  <si>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</si>
  <si>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</si>
  <si>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</si>
  <si>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</si>
  <si>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</si>
  <si>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</si>
  <si>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</si>
  <si>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</si>
  <si>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</si>
  <si>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</si>
  <si>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</si>
  <si>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</si>
  <si>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</si>
  <si>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</si>
  <si>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</si>
  <si>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</si>
  <si>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</si>
  <si>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</si>
  <si>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</si>
  <si>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</si>
  <si>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</si>
  <si>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</si>
  <si>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</si>
  <si>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</si>
  <si>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</si>
  <si>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</si>
  <si>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</si>
  <si>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</si>
  <si>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</si>
  <si>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</si>
  <si>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</si>
  <si>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</si>
  <si>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</si>
  <si>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</si>
  <si>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</si>
  <si>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</si>
  <si>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</si>
  <si>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</si>
  <si>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</si>
  <si>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</si>
  <si>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</si>
  <si>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</si>
  <si>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</si>
  <si>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</si>
  <si>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</si>
  <si>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</si>
  <si>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</si>
  <si>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</si>
  <si>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</si>
  <si>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</si>
  <si>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</si>
  <si>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</si>
  <si>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</si>
  <si>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</si>
  <si>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</si>
  <si>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</si>
  <si>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</si>
  <si>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</si>
  <si>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</si>
  <si>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</si>
  <si>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</si>
  <si>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</si>
  <si>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</si>
  <si>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</si>
  <si>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</si>
  <si>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</si>
  <si>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</si>
  <si>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</si>
  <si>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</si>
  <si>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</si>
  <si>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</si>
  <si>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</si>
  <si>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</si>
  <si>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</si>
  <si>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</si>
  <si>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</si>
  <si>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</si>
  <si>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</si>
  <si>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</si>
  <si>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</si>
  <si>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</si>
  <si>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</si>
  <si>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</si>
  <si>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</si>
  <si>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</si>
  <si>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</si>
  <si>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</si>
  <si>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</si>
  <si>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</si>
  <si>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</si>
  <si>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</si>
  <si>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</si>
  <si>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</si>
  <si>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</si>
  <si>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</si>
  <si>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</si>
  <si>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</si>
  <si>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</si>
  <si>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</si>
  <si>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</si>
  <si>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</si>
  <si>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</si>
  <si>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</si>
  <si>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</si>
  <si>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</si>
  <si>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</si>
  <si>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</si>
  <si>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</si>
  <si>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</si>
  <si>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</si>
  <si>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</si>
  <si>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</si>
  <si>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</si>
  <si>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</si>
  <si>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</si>
  <si>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</si>
  <si>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</si>
  <si>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</si>
  <si>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</si>
  <si>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</si>
  <si>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</si>
  <si>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</si>
  <si>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</si>
  <si>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</si>
  <si>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</si>
  <si>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</si>
  <si>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</si>
  <si>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</si>
  <si>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</si>
  <si>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</si>
  <si>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</si>
  <si>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</si>
  <si>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</si>
  <si>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</si>
  <si>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</si>
  <si>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</si>
  <si>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</si>
  <si>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</si>
  <si>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</si>
  <si>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</si>
  <si>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</si>
  <si>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</si>
  <si>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</si>
  <si>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</si>
  <si>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</si>
  <si>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</si>
  <si>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</si>
  <si>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</si>
  <si>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</si>
  <si>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</si>
  <si>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</si>
  <si>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</si>
  <si>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</si>
  <si>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</si>
  <si>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</si>
  <si>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</si>
  <si>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</si>
  <si>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</si>
  <si>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</si>
  <si>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</si>
  <si>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</si>
  <si>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</si>
  <si>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</si>
  <si>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</si>
  <si>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</si>
  <si>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</si>
  <si>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</si>
  <si>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</si>
  <si>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</si>
  <si>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</si>
  <si>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</si>
  <si>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</si>
  <si>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</si>
  <si>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</si>
  <si>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</si>
  <si>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</si>
  <si>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</si>
  <si>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</si>
  <si>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</si>
  <si>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</si>
  <si>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</si>
  <si>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</si>
  <si>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</si>
  <si>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</si>
  <si>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</si>
  <si>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</si>
  <si>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</si>
  <si>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</si>
  <si>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</si>
  <si>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</si>
  <si>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</si>
  <si>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</si>
  <si>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</si>
  <si>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</si>
  <si>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</si>
  <si>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</si>
  <si>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</si>
  <si>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</si>
  <si>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</si>
  <si>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</si>
  <si>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</si>
  <si>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</si>
  <si>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</si>
  <si>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</si>
  <si>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</si>
  <si>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</si>
  <si>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</si>
  <si>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</si>
  <si>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</si>
  <si>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</si>
  <si>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</si>
  <si>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</si>
  <si>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</si>
  <si>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</si>
  <si>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</si>
  <si>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</si>
  <si>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</si>
  <si>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</si>
  <si>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</si>
  <si>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</si>
  <si>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</si>
  <si>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</si>
  <si>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</si>
  <si>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</si>
  <si>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</si>
  <si>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</si>
  <si>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</si>
  <si>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</si>
  <si>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</si>
  <si>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</si>
  <si>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</si>
  <si>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</si>
  <si>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</si>
  <si>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</si>
  <si>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</si>
  <si>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</si>
  <si>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</si>
  <si>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</si>
  <si>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</si>
  <si>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</si>
  <si>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</si>
  <si>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</si>
  <si>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</si>
  <si>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</si>
  <si>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</si>
  <si>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</si>
  <si>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</si>
  <si>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</si>
  <si>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</si>
  <si>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</si>
  <si>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</si>
  <si>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</si>
  <si>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</si>
  <si>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</si>
  <si>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</si>
  <si>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</si>
  <si>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</si>
  <si>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</si>
  <si>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</si>
  <si>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</si>
  <si>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</si>
  <si>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</si>
  <si>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</si>
  <si>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</si>
  <si>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</si>
  <si>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</si>
  <si>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</si>
  <si>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</si>
  <si>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</si>
  <si>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</si>
  <si>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</si>
  <si>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</si>
  <si>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</si>
  <si>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</si>
  <si>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</si>
  <si>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</si>
  <si>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</si>
  <si>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</si>
  <si>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</si>
  <si>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</si>
  <si>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</si>
  <si>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</si>
  <si>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</si>
  <si>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</si>
  <si>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</si>
  <si>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</si>
  <si>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</si>
  <si>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</si>
  <si>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</si>
  <si>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</si>
  <si>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</si>
  <si>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</si>
  <si>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</si>
  <si>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</si>
  <si>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</si>
  <si>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</si>
  <si>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</si>
  <si>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</si>
  <si>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</si>
  <si>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</si>
  <si>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</si>
  <si>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</si>
  <si>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</si>
  <si>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</si>
  <si>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</si>
  <si>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</si>
  <si>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</si>
  <si>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</si>
  <si>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</si>
  <si>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</si>
  <si>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</si>
  <si>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</si>
  <si>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</si>
  <si>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</si>
  <si>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</si>
  <si>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</si>
  <si>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</si>
  <si>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</si>
  <si>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</si>
  <si>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</si>
  <si>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</si>
  <si>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</si>
  <si>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</si>
  <si>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</si>
  <si>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</si>
  <si>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</si>
  <si>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</si>
  <si>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</si>
  <si>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</si>
  <si>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</si>
  <si>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</si>
  <si>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</si>
  <si>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</si>
  <si>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</si>
  <si>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</si>
  <si>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</si>
  <si>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</si>
  <si>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</si>
  <si>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</si>
  <si>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</si>
  <si>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</si>
  <si>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</si>
  <si>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</si>
  <si>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</si>
  <si>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</si>
  <si>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</si>
  <si>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</si>
  <si>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</si>
  <si>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</si>
  <si>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</si>
  <si>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</si>
  <si>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</si>
  <si>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</si>
  <si>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</si>
  <si>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</si>
  <si>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</si>
  <si>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</si>
  <si>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</si>
  <si>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</si>
  <si>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</si>
  <si>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</si>
  <si>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</si>
  <si>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</si>
  <si>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</si>
  <si>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</si>
  <si>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</si>
  <si>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</si>
  <si>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</si>
  <si>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</si>
  <si>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</si>
  <si>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</si>
  <si>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</si>
  <si>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</si>
  <si>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</si>
  <si>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</si>
  <si>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</si>
  <si>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</si>
  <si>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</si>
  <si>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</si>
  <si>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</si>
  <si>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</si>
  <si>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</si>
  <si>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</si>
  <si>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</si>
  <si>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</si>
  <si>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</si>
  <si>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</si>
  <si>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</si>
  <si>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</si>
  <si>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</si>
  <si>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</si>
  <si>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</si>
  <si>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</si>
  <si>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</si>
  <si>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</si>
  <si>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</si>
  <si>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</si>
  <si>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</si>
  <si>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</si>
  <si>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</si>
  <si>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</si>
  <si>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</si>
  <si>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</si>
  <si>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</si>
  <si>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</si>
  <si>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</si>
  <si>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</si>
  <si>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</si>
  <si>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</si>
  <si>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</si>
  <si>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</si>
  <si>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</si>
  <si>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</si>
  <si>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</si>
  <si>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</si>
  <si>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</si>
  <si>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</si>
  <si>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</si>
  <si>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</si>
  <si>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</si>
  <si>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</si>
  <si>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</si>
  <si>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</si>
  <si>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</si>
  <si>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</si>
  <si>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</si>
  <si>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</si>
  <si>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</si>
  <si>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</si>
  <si>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</si>
  <si>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</si>
  <si>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</si>
  <si>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</si>
  <si>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</si>
  <si>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</si>
  <si>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</si>
  <si>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</si>
  <si>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</si>
  <si>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</si>
  <si>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</si>
  <si>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</si>
  <si>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</si>
  <si>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</si>
  <si>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</si>
  <si>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</si>
  <si>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</si>
  <si>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</si>
  <si>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</si>
  <si>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</si>
  <si>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</si>
  <si>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</si>
  <si>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</si>
  <si>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</si>
  <si>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</si>
  <si>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</si>
  <si>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</si>
  <si>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</si>
  <si>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</si>
  <si>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</si>
  <si>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</si>
  <si>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</si>
  <si>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</si>
  <si>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</si>
  <si>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</si>
  <si>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</si>
  <si>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</si>
  <si>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</si>
  <si>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</si>
  <si>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</si>
  <si>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</si>
  <si>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</si>
  <si>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</si>
  <si>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</si>
  <si>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</si>
  <si>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</si>
  <si>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</si>
  <si>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</si>
  <si>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</si>
  <si>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</si>
  <si>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</si>
  <si>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</si>
  <si>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</si>
  <si>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</si>
  <si>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</si>
  <si>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</si>
  <si>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</si>
  <si>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</si>
  <si>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</si>
  <si>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</si>
  <si>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</si>
  <si>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</si>
  <si>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</si>
  <si>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</si>
  <si>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</si>
  <si>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</si>
  <si>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</si>
  <si>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</si>
  <si>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</si>
  <si>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</si>
  <si>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</si>
  <si>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</si>
  <si>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</si>
  <si>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</si>
  <si>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</si>
  <si>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</si>
  <si>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</si>
  <si>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</si>
  <si>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</si>
  <si>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</si>
  <si>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</si>
  <si>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</si>
  <si>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</si>
  <si>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</si>
  <si>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</si>
  <si>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</si>
  <si>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</si>
  <si>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</si>
  <si>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</si>
  <si>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</si>
  <si>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</si>
  <si>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</si>
  <si>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</si>
  <si>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</si>
  <si>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</si>
  <si>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</si>
  <si>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</si>
  <si>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</si>
  <si>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</si>
  <si>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</si>
  <si>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</si>
  <si>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</si>
  <si>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</si>
  <si>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</si>
  <si>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</si>
  <si>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</si>
  <si>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</si>
  <si>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</si>
  <si>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</si>
  <si>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</si>
  <si>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</si>
  <si>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</si>
  <si>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</si>
  <si>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</si>
  <si>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</si>
  <si>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</si>
  <si>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</si>
  <si>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</si>
  <si>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</si>
  <si>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</si>
  <si>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</si>
  <si>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</si>
  <si>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</si>
  <si>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</si>
  <si>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</si>
  <si>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</si>
  <si>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</si>
  <si>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</si>
  <si>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</si>
  <si>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</si>
  <si>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</si>
  <si>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</si>
  <si>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</si>
  <si>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</si>
  <si>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</si>
  <si>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</si>
  <si>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</si>
  <si>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</si>
  <si>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</si>
  <si>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</si>
  <si>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</si>
  <si>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</si>
  <si>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</si>
  <si>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</si>
  <si>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</si>
  <si>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</si>
  <si>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</si>
  <si>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</si>
  <si>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</si>
  <si>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</si>
  <si>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</si>
  <si>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</si>
  <si>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</si>
  <si>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</si>
  <si>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</si>
  <si>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</si>
  <si>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</si>
  <si>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</si>
  <si>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</si>
  <si>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</si>
  <si>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</si>
  <si>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</si>
  <si>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</si>
  <si>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</si>
  <si>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</si>
  <si>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</si>
  <si>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</si>
  <si>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</si>
  <si>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</si>
  <si>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</si>
  <si>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</si>
  <si>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</si>
  <si>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</si>
  <si>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</si>
  <si>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</si>
  <si>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</si>
  <si>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</si>
  <si>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</si>
  <si>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</si>
  <si>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</si>
  <si>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</si>
  <si>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</si>
  <si>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</si>
  <si>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</si>
  <si>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</si>
  <si>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</si>
  <si>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</si>
  <si>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</si>
  <si>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</si>
  <si>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</si>
  <si>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</si>
  <si>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</si>
  <si>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</si>
  <si>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</si>
  <si>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</si>
  <si>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</si>
  <si>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</si>
  <si>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</si>
  <si>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</si>
  <si>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</si>
  <si>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</si>
  <si>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</si>
  <si>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</si>
  <si>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</si>
  <si>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</si>
  <si>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</si>
  <si>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</si>
  <si>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</si>
  <si>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</si>
  <si>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</si>
  <si>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</si>
  <si>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</si>
  <si>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</si>
  <si>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</si>
  <si>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</si>
  <si>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</si>
  <si>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</si>
  <si>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</si>
  <si>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</si>
  <si>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</si>
  <si>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</si>
  <si>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</si>
  <si>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</si>
  <si>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</si>
  <si>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</si>
  <si>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</si>
  <si>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</si>
  <si>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</si>
  <si>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</si>
  <si>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</si>
  <si>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</si>
  <si>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</si>
  <si>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</si>
  <si>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</si>
  <si>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</si>
  <si>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</si>
  <si>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</si>
  <si>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</si>
  <si>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</si>
  <si>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</si>
  <si>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</si>
  <si>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</si>
  <si>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</si>
  <si>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</si>
  <si>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</si>
  <si>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</si>
  <si>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</si>
  <si>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</si>
  <si>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</si>
  <si>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</si>
  <si>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</si>
  <si>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</si>
  <si>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</si>
  <si>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</si>
  <si>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</si>
  <si>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</si>
  <si>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</si>
  <si>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</si>
  <si>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</si>
  <si>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</si>
  <si>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</si>
  <si>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</si>
  <si>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</si>
  <si>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</si>
  <si>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</si>
  <si>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</si>
  <si>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</si>
  <si>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</si>
  <si>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</si>
  <si>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</si>
  <si>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</si>
  <si>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</si>
  <si>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</si>
  <si>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</si>
  <si>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</si>
  <si>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</si>
  <si>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</si>
  <si>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</si>
  <si>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</si>
  <si>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</si>
  <si>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</si>
  <si>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</si>
  <si>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</si>
  <si>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</si>
  <si>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</si>
  <si>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</si>
  <si>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</si>
  <si>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</si>
  <si>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</si>
  <si>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</si>
  <si>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</si>
  <si>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</si>
  <si>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</si>
  <si>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</si>
  <si>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</si>
  <si>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</si>
  <si>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</si>
  <si>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</si>
  <si>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</si>
  <si>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</si>
  <si>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</si>
  <si>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</si>
  <si>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</si>
  <si>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</si>
  <si>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</si>
  <si>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</si>
  <si>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</si>
  <si>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</si>
  <si>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</si>
  <si>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</si>
  <si>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</si>
  <si>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</si>
  <si>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</si>
  <si>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</si>
  <si>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</si>
  <si>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</si>
  <si>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</si>
  <si>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</si>
  <si>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</si>
  <si>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</si>
  <si>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</si>
  <si>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</si>
  <si>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</si>
  <si>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</si>
  <si>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</si>
  <si>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</si>
  <si>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</si>
  <si>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</si>
  <si>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</si>
  <si>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</si>
  <si>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</si>
  <si>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</si>
  <si>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</si>
  <si>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</si>
  <si>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</si>
  <si>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</si>
  <si>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</si>
  <si>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</si>
  <si>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</si>
  <si>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</si>
  <si>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</si>
  <si>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</si>
  <si>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</si>
  <si>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</si>
  <si>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</si>
  <si>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</si>
  <si>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</si>
  <si>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</si>
  <si>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</si>
  <si>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</si>
  <si>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</si>
  <si>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</si>
  <si>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</si>
  <si>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</si>
  <si>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</si>
  <si>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</si>
  <si>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</si>
  <si>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</si>
  <si>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</si>
  <si>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</si>
  <si>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</si>
  <si>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</si>
  <si>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</si>
  <si>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</si>
  <si>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</si>
  <si>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</si>
  <si>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</si>
  <si>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</si>
  <si>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</si>
  <si>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</si>
  <si>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</si>
  <si>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</si>
  <si>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</si>
  <si>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</si>
  <si>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</si>
  <si>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</si>
  <si>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</si>
  <si>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</si>
  <si>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</si>
  <si>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</si>
  <si>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</si>
  <si>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</si>
  <si>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</si>
  <si>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</si>
  <si>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</si>
  <si>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</si>
  <si>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</si>
  <si>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</si>
  <si>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</si>
  <si>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</si>
  <si>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</si>
  <si>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</si>
  <si>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</si>
  <si>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</si>
  <si>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</si>
  <si>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</si>
  <si>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</si>
  <si>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</si>
  <si>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</si>
  <si>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</si>
  <si>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</si>
  <si>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</si>
  <si>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</si>
  <si>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</si>
  <si>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</si>
  <si>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</si>
  <si>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</si>
  <si>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</si>
  <si>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</si>
  <si>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</si>
  <si>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</si>
  <si>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</si>
  <si>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</si>
  <si>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</si>
  <si>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</si>
  <si>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</si>
  <si>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</si>
  <si>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</si>
  <si>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</si>
  <si>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</si>
  <si>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</si>
  <si>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</si>
  <si>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</si>
  <si>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</si>
  <si>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</si>
  <si>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</si>
  <si>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</si>
  <si>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</si>
  <si>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</si>
  <si>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</si>
  <si>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</si>
  <si>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</si>
  <si>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</si>
  <si>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</si>
  <si>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</si>
  <si>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</si>
  <si>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</si>
  <si>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</si>
  <si>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</si>
  <si>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</si>
  <si>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</si>
  <si>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</si>
  <si>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</si>
  <si>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</si>
  <si>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</si>
  <si>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</si>
  <si>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</si>
  <si>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</si>
  <si>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</si>
  <si>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</si>
  <si>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</si>
  <si>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</si>
  <si>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</si>
  <si>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</si>
  <si>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</si>
  <si>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</si>
  <si>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</si>
  <si>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</si>
  <si>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</si>
  <si>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</si>
  <si>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</si>
  <si>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</si>
  <si>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</si>
  <si>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</si>
  <si>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</si>
  <si>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</si>
  <si>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</si>
  <si>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</si>
  <si>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</si>
  <si>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</si>
  <si>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</si>
  <si>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</si>
  <si>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</si>
  <si>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</si>
  <si>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</si>
  <si>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</si>
  <si>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</si>
  <si>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</si>
  <si>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</si>
  <si>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</si>
  <si>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</si>
  <si>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</si>
  <si>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</si>
  <si>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</si>
  <si>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</si>
  <si>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</si>
  <si>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</si>
  <si>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</si>
  <si>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</si>
  <si>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</si>
  <si>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</si>
  <si>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</si>
  <si>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</si>
  <si>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</si>
  <si>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</si>
  <si>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</si>
  <si>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</si>
  <si>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</si>
  <si>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</si>
  <si>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</si>
  <si>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</si>
  <si>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</si>
  <si>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</si>
  <si>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</si>
  <si>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</si>
  <si>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</si>
  <si>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</si>
  <si>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</si>
  <si>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</si>
  <si>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</si>
  <si>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</si>
  <si>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</si>
  <si>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</si>
  <si>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</si>
  <si>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</si>
  <si>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</si>
  <si>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</si>
  <si>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</si>
  <si>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</si>
  <si>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</si>
  <si>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</si>
  <si>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</si>
  <si>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</si>
  <si>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</si>
  <si>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</si>
  <si>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</si>
  <si>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</si>
  <si>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</si>
  <si>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</si>
  <si>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</si>
  <si>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</si>
  <si>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</si>
  <si>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</si>
  <si>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</si>
  <si>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</si>
  <si>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</si>
  <si>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</si>
  <si>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</si>
  <si>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</si>
  <si>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</si>
  <si>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</si>
  <si>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</si>
  <si>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</si>
  <si>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</si>
  <si>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</si>
  <si>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</si>
  <si>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</si>
  <si>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</si>
  <si>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</si>
  <si>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</si>
  <si>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</si>
  <si>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</si>
  <si>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</si>
  <si>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</si>
  <si>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</si>
  <si>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</si>
  <si>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</si>
  <si>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</si>
  <si>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</si>
  <si>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</si>
  <si>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</si>
  <si>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</si>
  <si>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</si>
  <si>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</si>
  <si>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</si>
  <si>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</si>
  <si>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</si>
  <si>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</si>
  <si>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</si>
  <si>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</si>
  <si>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</si>
  <si>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</si>
  <si>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</si>
  <si>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</si>
  <si>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</si>
  <si>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</si>
  <si>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</si>
  <si>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</si>
  <si>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</si>
  <si>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</si>
  <si>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</si>
  <si>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</si>
  <si>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</si>
  <si>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</si>
  <si>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</si>
  <si>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</si>
  <si>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</si>
  <si>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</si>
  <si>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</si>
  <si>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</si>
  <si>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</si>
  <si>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</si>
  <si>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</si>
  <si>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</si>
  <si>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</si>
  <si>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</si>
  <si>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</si>
  <si>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</si>
  <si>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</si>
  <si>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</si>
  <si>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</si>
  <si>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</si>
  <si>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</si>
  <si>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</si>
  <si>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</si>
  <si>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</si>
  <si>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</si>
  <si>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</si>
  <si>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</si>
  <si>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</si>
  <si>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</si>
  <si>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</si>
  <si>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</si>
  <si>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</si>
  <si>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</si>
  <si>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</si>
  <si>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</si>
  <si>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</si>
  <si>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</si>
  <si>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</si>
  <si>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</si>
  <si>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</si>
  <si>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</si>
  <si>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</si>
  <si>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</si>
  <si>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</si>
  <si>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</si>
  <si>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</si>
  <si>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</si>
  <si>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</si>
  <si>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</si>
  <si>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</si>
  <si>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</si>
  <si>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</si>
  <si>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</si>
  <si>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</si>
  <si>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</si>
  <si>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</si>
  <si>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</si>
  <si>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</si>
  <si>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</si>
  <si>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</si>
  <si>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</si>
  <si>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</si>
  <si>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</si>
  <si>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</si>
  <si>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</si>
  <si>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</si>
  <si>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</si>
  <si>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</si>
  <si>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</si>
  <si>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</si>
  <si>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</si>
  <si>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</si>
  <si>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</si>
  <si>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</si>
  <si>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</si>
  <si>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</si>
  <si>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</si>
  <si>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</si>
  <si>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</si>
  <si>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</si>
  <si>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</si>
  <si>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</si>
  <si>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</si>
  <si>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</si>
  <si>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</si>
  <si>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</si>
  <si>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</si>
  <si>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</si>
  <si>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</si>
  <si>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</si>
  <si>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</si>
  <si>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</si>
  <si>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</si>
  <si>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</si>
  <si>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</si>
  <si>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</si>
  <si>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</si>
  <si>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</si>
  <si>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</si>
  <si>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</si>
  <si>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</si>
  <si>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</si>
  <si>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</si>
  <si>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</si>
  <si>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</si>
  <si>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</si>
  <si>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</si>
  <si>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</si>
  <si>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</si>
  <si>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</si>
  <si>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</si>
  <si>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</si>
  <si>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</si>
  <si>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</si>
  <si>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</si>
  <si>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</si>
  <si>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</si>
  <si>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</si>
  <si>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</si>
  <si>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</si>
  <si>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</si>
  <si>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</si>
  <si>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</si>
  <si>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</si>
  <si>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</si>
  <si>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</si>
  <si>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</si>
  <si>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</si>
  <si>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</si>
  <si>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</si>
  <si>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</si>
  <si>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</si>
  <si>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</si>
  <si>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</si>
  <si>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</si>
  <si>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</si>
  <si>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</si>
  <si>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</si>
  <si>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</si>
  <si>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</si>
  <si>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</si>
  <si>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</si>
  <si>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</si>
  <si>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</si>
  <si>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</si>
  <si>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</si>
  <si>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</si>
  <si>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</si>
  <si>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</si>
  <si>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</si>
  <si>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</si>
  <si>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</si>
  <si>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</si>
  <si>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</si>
  <si>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</si>
  <si>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</si>
  <si>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</si>
  <si>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</si>
  <si>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</si>
  <si>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</si>
  <si>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</si>
  <si>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</si>
  <si>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</si>
  <si>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</si>
  <si>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</si>
  <si>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</si>
  <si>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</si>
  <si>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</si>
  <si>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</si>
  <si>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</si>
  <si>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</si>
  <si>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</si>
  <si>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</si>
  <si>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</si>
  <si>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</si>
  <si>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</si>
  <si>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</si>
  <si>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</si>
  <si>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</si>
  <si>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</si>
  <si>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</si>
  <si>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</si>
  <si>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</si>
  <si>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</si>
  <si>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</si>
  <si>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</si>
  <si>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</si>
  <si>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</si>
  <si>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</si>
  <si>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</si>
  <si>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</si>
  <si>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</si>
  <si>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</si>
  <si>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</si>
  <si>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</si>
  <si>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</si>
  <si>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</si>
  <si>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</si>
  <si>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</si>
  <si>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</si>
  <si>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</si>
  <si>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</si>
  <si>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</si>
  <si>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</si>
  <si>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</si>
  <si>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</si>
  <si>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</si>
  <si>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</si>
  <si>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</si>
  <si>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</si>
  <si>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</si>
  <si>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</si>
  <si>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</si>
  <si>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</si>
  <si>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</si>
  <si>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</si>
  <si>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</si>
  <si>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</si>
  <si>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</si>
  <si>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</si>
  <si>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</si>
  <si>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</si>
  <si>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</si>
  <si>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</si>
  <si>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</si>
  <si>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</si>
  <si>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</si>
  <si>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</si>
  <si>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</si>
  <si>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</si>
  <si>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</si>
  <si>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</si>
  <si>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</si>
  <si>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</si>
  <si>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</si>
  <si>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</si>
  <si>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</si>
  <si>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</si>
  <si>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</si>
  <si>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</si>
  <si>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</si>
  <si>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</si>
  <si>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</si>
  <si>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</si>
  <si>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</si>
  <si>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</si>
  <si>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</si>
  <si>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</si>
  <si>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</si>
  <si>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</si>
  <si>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</si>
  <si>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</si>
  <si>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</si>
  <si>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</si>
  <si>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</si>
  <si>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</si>
  <si>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</si>
  <si>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</si>
  <si>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</si>
  <si>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</si>
  <si>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</si>
  <si>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</si>
  <si>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</si>
  <si>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</si>
  <si>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</si>
  <si>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</si>
  <si>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</si>
  <si>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</si>
  <si>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</si>
  <si>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</si>
  <si>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</si>
  <si>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</si>
  <si>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</si>
  <si>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</si>
  <si>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</si>
  <si>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</si>
  <si>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</si>
  <si>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</si>
  <si>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</si>
  <si>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</si>
  <si>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</si>
  <si>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</si>
  <si>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</si>
  <si>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</si>
  <si>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</si>
  <si>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</si>
  <si>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</si>
  <si>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</si>
  <si>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</si>
  <si>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</si>
  <si>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</si>
  <si>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</si>
  <si>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</si>
  <si>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</si>
  <si>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</si>
  <si>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</si>
  <si>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</si>
  <si>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</si>
  <si>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</si>
  <si>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</si>
  <si>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</si>
  <si>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</si>
  <si>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</si>
  <si>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</si>
  <si>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</si>
  <si>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</si>
  <si>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</si>
  <si>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</si>
  <si>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</si>
  <si>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</si>
  <si>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</si>
  <si>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</si>
  <si>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</si>
  <si>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</si>
  <si>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</si>
  <si>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</si>
  <si>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</si>
  <si>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</si>
  <si>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</si>
  <si>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</si>
  <si>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</si>
  <si>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</si>
  <si>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</si>
  <si>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</si>
  <si>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</si>
  <si>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</si>
  <si>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</si>
  <si>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</si>
  <si>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</si>
  <si>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</si>
  <si>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</si>
  <si>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</si>
  <si>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</si>
  <si>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</si>
  <si>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</si>
  <si>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</si>
  <si>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</si>
  <si>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</si>
  <si>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</si>
  <si>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</si>
  <si>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</si>
  <si>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</si>
  <si>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</si>
  <si>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</si>
  <si>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</si>
  <si>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</si>
  <si>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</si>
  <si>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</si>
  <si>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</si>
  <si>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</si>
  <si>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</si>
  <si>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</si>
  <si>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</si>
  <si>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</si>
  <si>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</si>
  <si>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</si>
  <si>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</si>
  <si>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</si>
  <si>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</si>
  <si>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</si>
  <si>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</si>
  <si>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</si>
  <si>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</si>
  <si>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</si>
  <si>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</si>
  <si>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</si>
  <si>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</si>
  <si>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</si>
  <si>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</si>
  <si>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</si>
  <si>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</si>
  <si>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</si>
  <si>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</si>
  <si>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</si>
  <si>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</si>
  <si>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</si>
  <si>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</si>
  <si>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</si>
  <si>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</si>
  <si>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</si>
  <si>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</si>
  <si>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</si>
  <si>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</si>
  <si>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</si>
  <si>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</si>
  <si>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</si>
  <si>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</si>
  <si>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</si>
  <si>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</si>
  <si>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</si>
  <si>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</si>
  <si>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</si>
  <si>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</si>
  <si>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</si>
  <si>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</si>
  <si>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</si>
  <si>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</si>
  <si>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</si>
  <si>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</si>
  <si>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</si>
  <si>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</si>
  <si>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</si>
  <si>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</si>
  <si>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</si>
  <si>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</si>
  <si>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</si>
  <si>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</si>
  <si>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</si>
  <si>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</si>
  <si>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</si>
  <si>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</si>
  <si>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</si>
  <si>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</si>
  <si>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</si>
  <si>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</si>
  <si>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</si>
  <si>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</si>
  <si>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</si>
  <si>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</si>
  <si>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</si>
  <si>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</si>
  <si>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</si>
  <si>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</si>
  <si>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</si>
  <si>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</si>
  <si>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</si>
  <si>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</si>
  <si>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</si>
  <si>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</si>
  <si>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</si>
  <si>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</si>
  <si>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</si>
  <si>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</si>
  <si>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</si>
  <si>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</si>
  <si>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</si>
  <si>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</si>
  <si>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</si>
  <si>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</si>
  <si>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</si>
  <si>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</si>
  <si>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</si>
  <si>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</si>
  <si>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</si>
  <si>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</si>
  <si>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</si>
  <si>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</si>
  <si>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</si>
  <si>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</si>
  <si>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</si>
  <si>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</si>
  <si>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</si>
  <si>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</si>
  <si>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</si>
  <si>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</si>
  <si>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</si>
  <si>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</si>
  <si>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</si>
  <si>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</si>
  <si>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</si>
  <si>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</si>
  <si>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</si>
  <si>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</si>
  <si>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</si>
  <si>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</si>
  <si>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</si>
  <si>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</si>
  <si>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</si>
  <si>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</si>
  <si>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</si>
  <si>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</si>
  <si>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</si>
  <si>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</si>
  <si>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</si>
  <si>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</si>
  <si>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</si>
  <si>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</si>
  <si>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</si>
  <si>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</si>
  <si>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</si>
  <si>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</si>
  <si>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</si>
  <si>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</si>
  <si>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</si>
  <si>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</si>
  <si>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</si>
  <si>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</si>
  <si>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</si>
  <si>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</si>
  <si>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</si>
  <si>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</si>
  <si>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</si>
  <si>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</si>
  <si>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</si>
  <si>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</si>
  <si>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</si>
  <si>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</si>
  <si>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</si>
  <si>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</si>
  <si>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</si>
  <si>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</si>
  <si>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</si>
  <si>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</si>
  <si>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</si>
  <si>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</si>
  <si>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</si>
  <si>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</si>
  <si>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</si>
  <si>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</si>
  <si>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</si>
  <si>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</si>
  <si>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</si>
  <si>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</si>
  <si>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</si>
  <si>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</si>
  <si>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</si>
  <si>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</si>
  <si>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</si>
  <si>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</si>
  <si>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</si>
  <si>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</si>
  <si>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</si>
  <si>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</si>
  <si>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</si>
  <si>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</si>
  <si>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</si>
  <si>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</si>
  <si>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</si>
  <si>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</si>
  <si>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</si>
  <si>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</si>
  <si>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</si>
  <si>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</si>
  <si>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</si>
  <si>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</si>
  <si>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</si>
  <si>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</si>
  <si>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</si>
  <si>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</si>
  <si>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</si>
  <si>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</si>
  <si>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</si>
  <si>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</si>
  <si>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</si>
  <si>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</si>
  <si>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</si>
  <si>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</si>
  <si>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</si>
  <si>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</si>
  <si>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</si>
  <si>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</si>
  <si>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</si>
  <si>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</si>
  <si>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</si>
  <si>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</si>
  <si>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</si>
  <si>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</si>
  <si>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</si>
  <si>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</si>
  <si>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</si>
  <si>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</si>
  <si>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</si>
  <si>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</si>
  <si>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</si>
  <si>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</si>
  <si>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</si>
  <si>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</si>
  <si>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</si>
  <si>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</si>
  <si>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</si>
  <si>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</si>
  <si>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</si>
  <si>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</si>
  <si>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</si>
  <si>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</si>
  <si>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</si>
  <si>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</si>
  <si>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</si>
  <si>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</si>
  <si>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</si>
  <si>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</si>
  <si>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</si>
  <si>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</si>
  <si>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</si>
  <si>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</si>
  <si>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</si>
  <si>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</si>
  <si>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</si>
  <si>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</si>
  <si>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</si>
  <si>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</si>
  <si>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</si>
  <si>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</si>
  <si>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</si>
  <si>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</si>
  <si>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</si>
  <si>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</si>
  <si>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</si>
  <si>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</si>
  <si>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</si>
  <si>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</si>
  <si>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</si>
  <si>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</si>
  <si>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</si>
  <si>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</si>
  <si>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</si>
  <si>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</si>
  <si>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</si>
  <si>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</si>
  <si>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</si>
  <si>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</si>
  <si>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</si>
  <si>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</si>
  <si>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</si>
  <si>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</si>
  <si>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</si>
  <si>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</si>
  <si>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</si>
  <si>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</si>
  <si>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</si>
  <si>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</si>
  <si>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</si>
  <si>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</si>
  <si>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</si>
  <si>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</si>
  <si>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</si>
  <si>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</si>
  <si>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</si>
  <si>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</si>
  <si>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</si>
  <si>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</si>
  <si>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</si>
  <si>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</si>
  <si>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</si>
  <si>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</si>
  <si>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</si>
  <si>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</si>
  <si>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</si>
  <si>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</si>
  <si>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</si>
  <si>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</si>
  <si>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</si>
  <si>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</si>
  <si>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</si>
  <si>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</si>
  <si>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</si>
  <si>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</si>
  <si>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</si>
  <si>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</si>
  <si>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</si>
  <si>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</si>
  <si>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</si>
  <si>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</si>
  <si>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</si>
  <si>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</si>
  <si>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</si>
  <si>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</si>
  <si>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</si>
  <si>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</si>
  <si>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</si>
  <si>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</si>
  <si>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</si>
  <si>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</si>
  <si>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</si>
  <si>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</si>
  <si>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</si>
  <si>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</si>
  <si>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</si>
  <si>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</si>
  <si>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</si>
  <si>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</si>
  <si>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</si>
  <si>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</si>
  <si>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</si>
  <si>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</si>
  <si>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</si>
  <si>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</si>
  <si>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</si>
  <si>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</si>
  <si>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</si>
  <si>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</si>
  <si>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</si>
  <si>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</si>
  <si>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</si>
  <si>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</si>
  <si>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</si>
  <si>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</si>
  <si>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</si>
  <si>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</si>
  <si>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</si>
  <si>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</si>
  <si>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</si>
  <si>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</si>
  <si>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</si>
  <si>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</si>
  <si>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</si>
  <si>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</si>
  <si>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</si>
  <si>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</si>
  <si>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</si>
  <si>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</si>
  <si>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</si>
  <si>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</si>
  <si>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</si>
  <si>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</si>
  <si>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</si>
  <si>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</si>
  <si>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</si>
  <si>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</si>
  <si>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</si>
  <si>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</si>
  <si>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</si>
  <si>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</si>
  <si>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</si>
  <si>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</si>
  <si>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</si>
  <si>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</si>
  <si>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</si>
  <si>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</si>
  <si>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</si>
  <si>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</si>
  <si>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</si>
  <si>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</si>
  <si>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</si>
  <si>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</si>
  <si>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</si>
  <si>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</si>
  <si>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</si>
  <si>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</si>
  <si>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</si>
  <si>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</si>
  <si>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</si>
  <si>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</si>
  <si>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</si>
  <si>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</si>
  <si>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</si>
  <si>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</si>
  <si>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</si>
  <si>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</si>
  <si>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</si>
  <si>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</si>
  <si>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</si>
  <si>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</si>
  <si>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</si>
  <si>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</si>
  <si>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</si>
  <si>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</si>
  <si>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</si>
  <si>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</si>
  <si>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</si>
  <si>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</si>
  <si>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</si>
  <si>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</si>
  <si>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</si>
  <si>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</si>
  <si>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</si>
  <si>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</si>
  <si>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</si>
  <si>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</si>
  <si>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</si>
  <si>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</si>
  <si>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</si>
  <si>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</si>
  <si>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</si>
  <si>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</si>
  <si>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</si>
  <si>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</si>
  <si>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</si>
  <si>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</si>
  <si>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</si>
  <si>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</si>
  <si>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</si>
  <si>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</si>
  <si>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</si>
  <si>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</si>
  <si>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</si>
  <si>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</si>
  <si>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</si>
  <si>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</si>
  <si>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</si>
  <si>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</si>
  <si>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</si>
  <si>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</si>
  <si>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</si>
  <si>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</si>
  <si>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</si>
  <si>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</si>
  <si>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</si>
  <si>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</si>
  <si>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</si>
  <si>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</si>
  <si>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</si>
  <si>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</si>
  <si>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</si>
  <si>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</si>
  <si>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</si>
  <si>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</si>
  <si>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</si>
  <si>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</si>
  <si>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</si>
  <si>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</si>
  <si>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</si>
  <si>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</si>
  <si>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</si>
  <si>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</si>
  <si>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</si>
  <si>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</si>
  <si>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</si>
  <si>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</si>
  <si>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</si>
  <si>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</si>
  <si>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</si>
  <si>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</si>
  <si>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</si>
  <si>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</si>
  <si>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</si>
  <si>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</si>
  <si>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</si>
  <si>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</si>
  <si>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</si>
  <si>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</si>
  <si>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</si>
  <si>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</si>
  <si>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</si>
  <si>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</si>
  <si>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</si>
  <si>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</si>
  <si>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</si>
  <si>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</si>
  <si>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</si>
  <si>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</si>
  <si>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</si>
  <si>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</si>
  <si>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</si>
  <si>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</si>
  <si>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</si>
  <si>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</si>
  <si>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</si>
  <si>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</si>
  <si>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</si>
  <si>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</si>
  <si>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</si>
  <si>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</si>
  <si>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</si>
  <si>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</si>
  <si>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</si>
  <si>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</si>
  <si>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</si>
  <si>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</si>
  <si>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</si>
  <si>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</si>
  <si>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</si>
  <si>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</si>
  <si>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</si>
  <si>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</si>
  <si>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</si>
  <si>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</si>
  <si>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</si>
  <si>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</si>
  <si>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</si>
  <si>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</si>
  <si>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</si>
  <si>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</si>
  <si>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</si>
  <si>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</si>
  <si>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</si>
  <si>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</si>
  <si>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</si>
  <si>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</si>
  <si>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</si>
  <si>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</si>
  <si>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</si>
  <si>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</si>
  <si>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</si>
  <si>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</si>
  <si>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</si>
  <si>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</si>
  <si>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</si>
  <si>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</si>
  <si>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</si>
  <si>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</si>
  <si>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</si>
  <si>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</si>
  <si>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</si>
  <si>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</si>
  <si>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</si>
  <si>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</si>
  <si>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</si>
  <si>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</si>
  <si>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</si>
  <si>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</si>
  <si>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</si>
  <si>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</si>
  <si>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</si>
  <si>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</si>
  <si>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</si>
  <si>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</si>
  <si>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</si>
  <si>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</si>
  <si>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</si>
  <si>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</si>
  <si>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</si>
  <si>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</si>
  <si>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</si>
  <si>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</si>
  <si>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</si>
  <si>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</si>
  <si>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</si>
  <si>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</si>
  <si>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</si>
  <si>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</si>
  <si>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</si>
  <si>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</si>
  <si>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</si>
  <si>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</si>
  <si>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</si>
  <si>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</si>
  <si>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</si>
  <si>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</si>
  <si>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</si>
  <si>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</si>
  <si>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</si>
  <si>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</si>
  <si>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</si>
  <si>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</si>
  <si>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</si>
  <si>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</si>
  <si>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</si>
  <si>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</si>
  <si>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</si>
  <si>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</si>
  <si>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</si>
  <si>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</si>
  <si>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</si>
  <si>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</si>
  <si>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</si>
  <si>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</si>
  <si>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</si>
  <si>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</si>
  <si>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</si>
  <si>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</si>
  <si>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</si>
  <si>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</si>
  <si>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</si>
  <si>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</si>
  <si>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</si>
  <si>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</si>
  <si>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</si>
  <si>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</si>
  <si>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</si>
  <si>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</si>
  <si>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</si>
  <si>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</si>
  <si>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</si>
  <si>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</si>
  <si>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</si>
  <si>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</si>
  <si>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</si>
  <si>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</si>
  <si>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</si>
  <si>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</si>
  <si>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</si>
  <si>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</si>
  <si>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</si>
  <si>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</si>
  <si>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</si>
  <si>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</si>
  <si>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</si>
  <si>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</si>
  <si>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</si>
  <si>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</si>
  <si>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</si>
  <si>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</si>
  <si>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</si>
  <si>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</si>
  <si>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</si>
  <si>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</si>
  <si>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</si>
  <si>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</si>
  <si>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</si>
  <si>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</si>
  <si>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</si>
  <si>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</si>
  <si>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</si>
  <si>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</si>
  <si>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</si>
  <si>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</si>
  <si>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</si>
  <si>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</si>
  <si>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</si>
  <si>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</si>
  <si>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</si>
  <si>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</si>
  <si>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</si>
  <si>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</si>
  <si>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</si>
  <si>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</si>
  <si>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</si>
  <si>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</si>
  <si>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</si>
  <si>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</si>
  <si>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</si>
  <si>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</si>
  <si>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</si>
  <si>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</si>
  <si>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</si>
  <si>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</si>
  <si>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</si>
  <si>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</si>
  <si>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</si>
  <si>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</si>
  <si>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</si>
  <si>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</si>
  <si>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</si>
  <si>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</si>
  <si>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</si>
  <si>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</si>
  <si>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</si>
  <si>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</si>
  <si>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</si>
  <si>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</si>
  <si>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</si>
  <si>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</si>
  <si>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</si>
  <si>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</si>
  <si>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</si>
  <si>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</si>
  <si>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</si>
  <si>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</si>
  <si>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</si>
  <si>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</si>
  <si>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</si>
  <si>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</si>
  <si>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</si>
  <si>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</si>
  <si>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</si>
  <si>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</si>
  <si>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</si>
  <si>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</si>
  <si>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</si>
  <si>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</si>
  <si>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</si>
  <si>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</si>
  <si>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</si>
  <si>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</si>
  <si>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</si>
  <si>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</si>
  <si>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</si>
  <si>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</si>
  <si>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</si>
  <si>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</si>
  <si>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</si>
  <si>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</si>
  <si>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</si>
  <si>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</si>
  <si>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</si>
  <si>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</si>
  <si>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</si>
  <si>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</si>
  <si>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</si>
  <si>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</si>
  <si>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</si>
  <si>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</si>
  <si>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</si>
  <si>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</si>
  <si>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</si>
  <si>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</si>
  <si>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</si>
  <si>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</si>
  <si>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</si>
  <si>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</si>
  <si>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</si>
  <si>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</si>
  <si>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</si>
  <si>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</si>
  <si>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</si>
  <si>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</si>
  <si>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</si>
  <si>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</si>
  <si>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</si>
  <si>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</si>
  <si>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</si>
  <si>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</si>
  <si>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</si>
  <si>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</si>
  <si>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</si>
  <si>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</si>
  <si>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</si>
  <si>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</si>
  <si>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</si>
  <si>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</si>
  <si>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</si>
  <si>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</si>
  <si>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</si>
  <si>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</si>
  <si>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</si>
  <si>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</si>
  <si>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</si>
  <si>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</si>
  <si>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</si>
  <si>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</si>
  <si>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</si>
  <si>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</si>
  <si>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</si>
  <si>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</si>
  <si>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</si>
  <si>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</si>
  <si>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</si>
  <si>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</si>
  <si>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</si>
  <si>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</si>
  <si>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</si>
  <si>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</si>
  <si>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</si>
  <si>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</si>
  <si>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</si>
  <si>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</si>
  <si>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</si>
  <si>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</si>
  <si>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</si>
  <si>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</si>
  <si>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</si>
  <si>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</si>
  <si>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</si>
  <si>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</si>
  <si>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</si>
  <si>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</si>
  <si>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</si>
  <si>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</si>
  <si>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</si>
  <si>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</si>
  <si>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</si>
  <si>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</si>
  <si>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</si>
  <si>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</si>
  <si>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</si>
  <si>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</si>
  <si>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</si>
  <si>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</si>
  <si>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</si>
  <si>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</si>
  <si>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</si>
  <si>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</si>
  <si>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</si>
  <si>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</si>
  <si>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</si>
  <si>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</si>
  <si>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</si>
  <si>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</si>
  <si>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</si>
  <si>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</si>
  <si>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</si>
  <si>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</si>
  <si>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</si>
  <si>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</si>
  <si>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</si>
  <si>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</si>
  <si>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</si>
  <si>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</si>
  <si>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</si>
  <si>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</si>
  <si>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</si>
  <si>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</si>
  <si>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</si>
  <si>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</si>
  <si>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</si>
  <si>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</si>
  <si>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</si>
  <si>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</si>
  <si>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</si>
  <si>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</si>
  <si>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</si>
  <si>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</si>
  <si>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</si>
  <si>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</si>
  <si>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</si>
  <si>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</si>
  <si>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</si>
  <si>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</si>
  <si>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</si>
  <si>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</si>
  <si>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</si>
  <si>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</si>
  <si>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</si>
  <si>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</si>
  <si>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</si>
  <si>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</si>
  <si>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</si>
  <si>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</si>
  <si>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</si>
  <si>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</si>
  <si>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</si>
  <si>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</si>
  <si>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</si>
  <si>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</si>
  <si>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</si>
  <si>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</si>
  <si>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</si>
  <si>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</si>
  <si>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</si>
  <si>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</si>
  <si>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</si>
  <si>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</si>
  <si>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</si>
  <si>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</si>
  <si>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</si>
  <si>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</si>
  <si>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</si>
  <si>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</si>
  <si>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</si>
  <si>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</si>
  <si>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</si>
  <si>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</si>
  <si>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</si>
  <si>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</si>
  <si>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</si>
  <si>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</si>
  <si>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</si>
  <si>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</si>
  <si>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</si>
  <si>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</si>
  <si>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</si>
  <si>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</si>
  <si>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</si>
  <si>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</si>
  <si>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</si>
  <si>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</si>
  <si>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</si>
  <si>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</si>
  <si>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</si>
  <si>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</si>
  <si>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</si>
  <si>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</si>
  <si>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</si>
  <si>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</si>
  <si>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</si>
  <si>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</si>
  <si>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</si>
  <si>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</si>
  <si>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</si>
  <si>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</si>
  <si>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</si>
  <si>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</si>
  <si>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</si>
  <si>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</si>
  <si>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</si>
  <si>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</si>
  <si>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</si>
  <si>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</si>
  <si>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</si>
  <si>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</si>
  <si>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</si>
  <si>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</si>
  <si>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</si>
  <si>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</si>
  <si>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</si>
  <si>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</si>
  <si>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</si>
  <si>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</si>
  <si>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</si>
  <si>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</si>
  <si>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</si>
  <si>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</si>
  <si>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</si>
  <si>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</si>
  <si>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</si>
  <si>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</si>
  <si>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</si>
  <si>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</si>
  <si>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</si>
  <si>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</si>
  <si>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</si>
  <si>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</si>
  <si>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</si>
  <si>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</si>
  <si>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</si>
  <si>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</si>
  <si>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</si>
  <si>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</si>
  <si>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</si>
  <si>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</si>
  <si>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</si>
  <si>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</si>
  <si>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</si>
  <si>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</si>
  <si>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</si>
  <si>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</si>
  <si>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</si>
  <si>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</si>
  <si>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</si>
  <si>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</si>
  <si>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</si>
  <si>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</si>
  <si>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</si>
  <si>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</si>
  <si>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</si>
  <si>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</si>
  <si>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</si>
  <si>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</si>
  <si>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</si>
  <si>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</si>
  <si>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</si>
  <si>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</si>
  <si>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</si>
  <si>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</si>
  <si>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</si>
  <si>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</si>
  <si>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</si>
  <si>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</si>
  <si>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</si>
  <si>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</si>
  <si>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</si>
  <si>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</si>
  <si>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</si>
  <si>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</si>
  <si>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</si>
  <si>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</si>
  <si>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</si>
  <si>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</si>
  <si>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</si>
  <si>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</si>
  <si>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</si>
  <si>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</si>
  <si>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</si>
  <si>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</si>
  <si>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</si>
  <si>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</si>
  <si>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</si>
  <si>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</si>
  <si>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</si>
  <si>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</si>
  <si>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</si>
  <si>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</si>
  <si>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</si>
  <si>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</si>
  <si>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</si>
  <si>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</si>
  <si>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</si>
  <si>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</si>
  <si>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</si>
  <si>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</si>
  <si>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</si>
  <si>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</si>
  <si>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</si>
  <si>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</si>
  <si>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</si>
  <si>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</si>
  <si>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</si>
  <si>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</si>
  <si>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</si>
  <si>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</si>
  <si>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</si>
  <si>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</si>
  <si>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</si>
  <si>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</si>
  <si>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</si>
  <si>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</si>
  <si>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</si>
  <si>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</si>
  <si>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</si>
  <si>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</si>
  <si>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</si>
  <si>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</si>
  <si>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</si>
  <si>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</si>
  <si>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</si>
  <si>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</si>
  <si>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</si>
  <si>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</si>
  <si>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</si>
  <si>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</si>
  <si>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</si>
  <si>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</si>
  <si>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</si>
  <si>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</si>
  <si>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</si>
  <si>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</si>
  <si>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</si>
  <si>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</si>
  <si>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</si>
  <si>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</si>
  <si>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</si>
  <si>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</si>
  <si>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</si>
  <si>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</si>
  <si>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</si>
  <si>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</si>
  <si>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</si>
  <si>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</si>
  <si>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</si>
  <si>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</si>
  <si>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</si>
  <si>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</si>
  <si>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</si>
  <si>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</si>
  <si>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</si>
  <si>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</si>
  <si>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</si>
  <si>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</si>
  <si>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</si>
  <si>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</si>
  <si>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</si>
  <si>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</si>
  <si>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</si>
  <si>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</si>
  <si>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</si>
  <si>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</si>
  <si>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</si>
  <si>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</si>
  <si>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</si>
  <si>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</si>
  <si>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</si>
  <si>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</si>
  <si>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</si>
  <si>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</si>
  <si>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</si>
  <si>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</si>
  <si>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</si>
  <si>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</si>
  <si>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</si>
  <si>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</si>
  <si>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</si>
  <si>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</si>
  <si>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</si>
  <si>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</si>
  <si>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</si>
  <si>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</si>
  <si>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</si>
  <si>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</si>
  <si>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</si>
  <si>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</si>
  <si>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</si>
  <si>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</si>
  <si>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</si>
  <si>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</si>
  <si>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</si>
  <si>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</si>
  <si>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</si>
  <si>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</si>
  <si>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</si>
  <si>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</si>
  <si>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</si>
  <si>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</si>
  <si>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</si>
  <si>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</si>
  <si>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</si>
  <si>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</si>
  <si>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</si>
  <si>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</si>
  <si>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</si>
  <si>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</si>
  <si>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</si>
  <si>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</si>
  <si>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</si>
  <si>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</si>
  <si>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</si>
  <si>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</si>
  <si>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</si>
  <si>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</si>
  <si>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</si>
  <si>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</si>
  <si>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</si>
  <si>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</si>
  <si>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</si>
  <si>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</si>
  <si>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</si>
  <si>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</si>
  <si>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</si>
  <si>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</si>
  <si>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</si>
  <si>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</si>
  <si>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</si>
  <si>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</si>
  <si>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</si>
  <si>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</si>
  <si>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</si>
  <si>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</si>
  <si>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</si>
  <si>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</si>
  <si>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</si>
  <si>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</si>
  <si>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</si>
  <si>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</si>
  <si>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</si>
  <si>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</si>
  <si>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</si>
  <si>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</si>
  <si>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</si>
  <si>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</si>
  <si>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</si>
  <si>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</si>
  <si>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</si>
  <si>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</si>
  <si>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</si>
  <si>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</si>
  <si>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</si>
  <si>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</si>
  <si>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</si>
  <si>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</si>
  <si>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</si>
  <si>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</si>
  <si>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</si>
  <si>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</si>
  <si>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</si>
  <si>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</si>
  <si>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</si>
  <si>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</si>
  <si>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</si>
  <si>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</si>
  <si>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</si>
  <si>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</si>
  <si>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</si>
  <si>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</si>
  <si>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</si>
  <si>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</si>
  <si>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</si>
  <si>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</si>
  <si>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</si>
  <si>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</si>
  <si>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</si>
  <si>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</si>
  <si>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</si>
  <si>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</si>
  <si>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</si>
  <si>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</si>
  <si>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</si>
  <si>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</si>
  <si>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</si>
  <si>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</si>
  <si>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</si>
  <si>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</si>
  <si>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</si>
  <si>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</si>
  <si>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</si>
  <si>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</si>
  <si>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</si>
  <si>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</si>
  <si>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</si>
  <si>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</si>
  <si>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</si>
  <si>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</si>
  <si>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</si>
  <si>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</si>
  <si>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</si>
  <si>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</si>
  <si>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</si>
  <si>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</si>
  <si>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</si>
  <si>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</si>
  <si>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</si>
  <si>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</si>
  <si>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</si>
  <si>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</si>
  <si>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</si>
  <si>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</si>
  <si>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</si>
  <si>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</si>
  <si>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</si>
  <si>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</si>
  <si>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</si>
  <si>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</si>
  <si>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</si>
  <si>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</si>
  <si>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</si>
  <si>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</si>
  <si>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</si>
  <si>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</si>
  <si>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</si>
  <si>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</si>
  <si>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</si>
  <si>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</si>
  <si>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</si>
  <si>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</si>
  <si>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</si>
  <si>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</si>
  <si>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</si>
  <si>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</si>
  <si>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</si>
  <si>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</si>
  <si>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</si>
  <si>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</si>
  <si>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</si>
  <si>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</si>
  <si>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</si>
  <si>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</si>
  <si>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</si>
  <si>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</si>
  <si>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</si>
  <si>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</si>
  <si>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</si>
  <si>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</si>
  <si>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</si>
  <si>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</si>
  <si>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</si>
  <si>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</si>
  <si>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</si>
  <si>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</si>
  <si>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</si>
  <si>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</si>
  <si>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</si>
  <si>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</si>
  <si>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</si>
  <si>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</si>
  <si>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</si>
  <si>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</si>
  <si>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</si>
  <si>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</si>
  <si>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</si>
  <si>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</si>
  <si>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</si>
  <si>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</si>
  <si>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</si>
  <si>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</si>
  <si>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</si>
  <si>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</si>
  <si>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</si>
  <si>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</si>
  <si>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</si>
  <si>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</si>
  <si>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</si>
  <si>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</si>
  <si>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</si>
  <si>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</si>
  <si>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</si>
  <si>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</si>
  <si>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</si>
  <si>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</si>
  <si>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</si>
  <si>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</si>
  <si>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</si>
  <si>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</si>
  <si>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</si>
  <si>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</si>
  <si>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</si>
  <si>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</si>
  <si>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</si>
  <si>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</si>
  <si>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</si>
  <si>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</si>
  <si>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</si>
  <si>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</si>
  <si>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</si>
  <si>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</si>
  <si>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</si>
  <si>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</si>
  <si>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</si>
  <si>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</si>
  <si>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</si>
  <si>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</si>
  <si>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</si>
  <si>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</si>
  <si>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</si>
  <si>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</si>
  <si>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</si>
  <si>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</si>
  <si>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</si>
  <si>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</si>
  <si>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</si>
  <si>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</si>
  <si>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</si>
  <si>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</si>
  <si>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</si>
  <si>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</si>
  <si>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</si>
  <si>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</si>
  <si>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</si>
  <si>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</si>
  <si>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</si>
  <si>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</si>
  <si>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</si>
  <si>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</si>
  <si>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</si>
  <si>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</si>
  <si>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</si>
  <si>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</si>
  <si>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</si>
  <si>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</si>
  <si>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</si>
  <si>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</si>
  <si>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</si>
  <si>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</si>
  <si>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</si>
  <si>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</si>
  <si>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</si>
  <si>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</si>
  <si>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</si>
  <si>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</si>
  <si>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</si>
  <si>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</si>
  <si>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</si>
  <si>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</si>
  <si>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</si>
  <si>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</si>
  <si>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</si>
  <si>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</si>
  <si>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</si>
  <si>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</si>
  <si>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</si>
  <si>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</si>
  <si>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</si>
  <si>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</si>
  <si>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</si>
  <si>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</si>
  <si>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</si>
  <si>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</si>
  <si>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</si>
  <si>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</si>
  <si>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</si>
  <si>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</si>
  <si>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</si>
  <si>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</si>
  <si>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</si>
  <si>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</si>
  <si>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</si>
  <si>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</si>
  <si>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</si>
  <si>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</si>
  <si>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</si>
  <si>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</si>
  <si>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</si>
  <si>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</si>
  <si>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</si>
  <si>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</si>
  <si>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</si>
  <si>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</si>
  <si>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</si>
  <si>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</si>
  <si>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</si>
  <si>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</si>
  <si>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</si>
  <si>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</si>
  <si>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</si>
  <si>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</si>
  <si>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</si>
  <si>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</si>
  <si>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</si>
  <si>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</si>
  <si>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</si>
  <si>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</si>
  <si>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</si>
  <si>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</si>
  <si>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</si>
  <si>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</si>
  <si>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</si>
  <si>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</si>
  <si>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</si>
  <si>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</si>
  <si>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</si>
  <si>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</si>
  <si>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</si>
  <si>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</si>
  <si>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</si>
  <si>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</si>
  <si>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</si>
  <si>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</si>
  <si>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</si>
  <si>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</si>
  <si>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</si>
  <si>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</si>
  <si>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</si>
  <si>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</si>
  <si>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</si>
  <si>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</si>
  <si>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</si>
  <si>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</si>
  <si>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</si>
  <si>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</si>
  <si>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</si>
  <si>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</si>
  <si>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</si>
  <si>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</si>
  <si>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</si>
  <si>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</si>
  <si>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</si>
  <si>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</si>
  <si>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</si>
  <si>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</si>
  <si>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</si>
  <si>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</si>
  <si>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</si>
  <si>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</si>
  <si>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</si>
  <si>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</si>
  <si>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</si>
  <si>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</si>
  <si>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</si>
  <si>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</si>
  <si>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</si>
  <si>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</si>
  <si>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</si>
  <si>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</si>
  <si>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</si>
  <si>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</si>
  <si>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</si>
  <si>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</si>
  <si>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</si>
  <si>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</si>
  <si>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</si>
  <si>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</si>
  <si>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</si>
  <si>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</si>
  <si>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</si>
  <si>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</si>
  <si>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</si>
  <si>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</si>
  <si>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</si>
  <si>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</si>
  <si>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</si>
  <si>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</si>
  <si>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</si>
  <si>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</si>
  <si>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</si>
  <si>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</si>
  <si>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</si>
  <si>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</si>
  <si>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</si>
  <si>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</si>
  <si>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</si>
  <si>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</si>
  <si>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</si>
  <si>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</si>
  <si>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</si>
  <si>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</si>
  <si>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</si>
  <si>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</si>
  <si>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</si>
  <si>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</si>
  <si>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</si>
  <si>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</si>
  <si>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</si>
  <si>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</si>
  <si>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</si>
  <si>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</si>
  <si>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</si>
  <si>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</si>
  <si>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</si>
  <si>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</si>
  <si>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</si>
  <si>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</si>
  <si>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</si>
  <si>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</si>
  <si>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</si>
  <si>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</si>
  <si>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</si>
  <si>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</si>
  <si>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</si>
  <si>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</si>
  <si>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</si>
  <si>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</si>
  <si>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</si>
  <si>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</si>
  <si>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</si>
  <si>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</si>
  <si>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</si>
  <si>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</si>
  <si>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</si>
  <si>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</si>
  <si>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</si>
  <si>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</si>
  <si>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</si>
  <si>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</si>
  <si>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</si>
  <si>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</si>
  <si>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</si>
  <si>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</si>
  <si>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</si>
  <si>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</si>
  <si>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</si>
  <si>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</si>
  <si>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</si>
  <si>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</si>
  <si>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</si>
  <si>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</si>
  <si>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</si>
  <si>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</si>
  <si>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</si>
  <si>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</si>
  <si>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</si>
  <si>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</si>
  <si>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</si>
  <si>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</si>
  <si>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</si>
  <si>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</si>
  <si>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</si>
  <si>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</si>
  <si>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</si>
  <si>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</si>
  <si>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</si>
  <si>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</si>
  <si>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</si>
  <si>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</si>
  <si>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</si>
  <si>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</si>
  <si>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</si>
  <si>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</si>
  <si>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</si>
  <si>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</si>
  <si>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</si>
  <si>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</si>
  <si>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</si>
  <si>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</si>
  <si>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</si>
  <si>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</si>
  <si>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</si>
  <si>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</si>
  <si>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</si>
  <si>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</si>
  <si>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</si>
  <si>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</si>
  <si>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</si>
  <si>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</si>
  <si>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</si>
  <si>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</si>
  <si>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</si>
  <si>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</si>
  <si>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</si>
  <si>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</si>
  <si>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</si>
  <si>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</si>
  <si>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</si>
  <si>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</si>
  <si>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</si>
  <si>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</si>
  <si>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</si>
  <si>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</si>
  <si>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</si>
  <si>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</si>
  <si>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</si>
  <si>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</si>
  <si>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</si>
  <si>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</si>
  <si>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</si>
  <si>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</si>
  <si>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</si>
  <si>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</si>
  <si>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</si>
  <si>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</si>
  <si>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</si>
  <si>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</si>
  <si>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</si>
  <si>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</si>
  <si>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</si>
  <si>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</si>
  <si>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</si>
  <si>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</si>
  <si>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</si>
  <si>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</si>
  <si>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</si>
  <si>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</si>
  <si>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</si>
  <si>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</si>
  <si>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</si>
  <si>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</si>
  <si>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</si>
  <si>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</si>
  <si>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</si>
  <si>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</si>
  <si>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</si>
  <si>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</si>
  <si>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</si>
  <si>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</si>
  <si>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</si>
  <si>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</si>
  <si>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</si>
  <si>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</si>
  <si>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</si>
  <si>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</si>
  <si>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</si>
  <si>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</si>
  <si>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</si>
  <si>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</si>
  <si>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</si>
  <si>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</si>
  <si>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</si>
  <si>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</si>
  <si>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</si>
  <si>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</si>
  <si>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</si>
  <si>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</si>
  <si>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</si>
  <si>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</si>
  <si>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</si>
  <si>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</si>
  <si>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</si>
  <si>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</si>
  <si>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</si>
  <si>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</si>
  <si>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</si>
  <si>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</si>
  <si>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</si>
  <si>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</si>
  <si>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</si>
  <si>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</si>
  <si>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</si>
  <si>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</si>
  <si>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</si>
  <si>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</si>
  <si>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</si>
  <si>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</si>
  <si>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</si>
  <si>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</si>
  <si>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</si>
  <si>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</si>
  <si>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</si>
  <si>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</si>
  <si>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</si>
  <si>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</si>
  <si>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</si>
  <si>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</si>
  <si>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</si>
  <si>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</si>
  <si>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</si>
  <si>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</si>
  <si>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</si>
  <si>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</si>
  <si>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</si>
  <si>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</si>
  <si>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</si>
  <si>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</si>
  <si>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</si>
  <si>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</si>
  <si>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</si>
  <si>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</si>
  <si>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</si>
  <si>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</si>
  <si>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</si>
  <si>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</si>
  <si>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</si>
  <si>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</si>
  <si>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</si>
  <si>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</si>
  <si>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</si>
  <si>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</si>
  <si>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</si>
  <si>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</si>
  <si>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</si>
  <si>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</si>
  <si>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</si>
  <si>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</si>
  <si>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</si>
  <si>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</si>
  <si>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</si>
  <si>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</si>
  <si>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</si>
  <si>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</si>
  <si>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</si>
  <si>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</si>
  <si>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</si>
  <si>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</si>
  <si>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</si>
  <si>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</si>
  <si>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</si>
  <si>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</si>
  <si>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</si>
  <si>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</si>
  <si>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</si>
  <si>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</si>
  <si>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</si>
  <si>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</si>
  <si>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</si>
  <si>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</si>
  <si>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</si>
  <si>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</si>
  <si>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</si>
  <si>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</si>
  <si>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</si>
  <si>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</si>
  <si>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</si>
  <si>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</si>
  <si>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</si>
  <si>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</si>
  <si>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</si>
  <si>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</si>
  <si>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</si>
  <si>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</si>
  <si>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</si>
  <si>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</si>
  <si>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</si>
  <si>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</si>
  <si>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</si>
  <si>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</si>
  <si>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</si>
  <si>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</si>
  <si>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</si>
  <si>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</si>
  <si>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</si>
  <si>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</si>
  <si>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</si>
  <si>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</si>
  <si>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</si>
  <si>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</si>
  <si>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</si>
  <si>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</si>
  <si>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</si>
  <si>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</si>
  <si>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</si>
  <si>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</si>
  <si>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</si>
  <si>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</si>
  <si>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</si>
  <si>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</si>
  <si>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</si>
  <si>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</si>
  <si>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</si>
  <si>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</si>
  <si>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</si>
  <si>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</si>
  <si>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</si>
  <si>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</si>
  <si>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</si>
  <si>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</si>
  <si>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</si>
  <si>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</si>
  <si>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</si>
  <si>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</si>
  <si>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</si>
  <si>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</si>
  <si>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</si>
  <si>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</si>
  <si>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</si>
  <si>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</si>
  <si>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</si>
  <si>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</si>
  <si>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</si>
  <si>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</si>
  <si>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</si>
  <si>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</si>
  <si>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</si>
  <si>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</si>
  <si>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</si>
  <si>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</si>
  <si>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</si>
  <si>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</si>
  <si>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</si>
  <si>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</si>
  <si>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</si>
  <si>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</si>
  <si>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</si>
  <si>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</si>
  <si>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</si>
  <si>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</si>
  <si>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</si>
  <si>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</si>
  <si>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</si>
  <si>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</si>
  <si>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</si>
  <si>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</si>
  <si>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</si>
  <si>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</si>
  <si>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</si>
  <si>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</si>
  <si>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</si>
  <si>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</si>
  <si>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</si>
  <si>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</si>
  <si>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</si>
  <si>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</si>
  <si>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</si>
  <si>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</si>
  <si>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</si>
  <si>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</si>
  <si>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</si>
  <si>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</si>
  <si>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</si>
  <si>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</si>
  <si>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</si>
  <si>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</si>
  <si>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</si>
  <si>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</si>
  <si>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</si>
  <si>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</si>
  <si>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</si>
  <si>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</si>
  <si>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</si>
  <si>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</si>
  <si>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</si>
  <si>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</si>
  <si>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</si>
  <si>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</si>
  <si>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</si>
  <si>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</si>
  <si>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</si>
  <si>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</si>
  <si>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</si>
  <si>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</si>
  <si>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</si>
  <si>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</si>
  <si>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</si>
  <si>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</si>
  <si>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</si>
  <si>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</si>
  <si>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</si>
  <si>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</si>
  <si>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</si>
  <si>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</si>
  <si>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</si>
  <si>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</si>
  <si>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</si>
  <si>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</si>
  <si>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</si>
  <si>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</si>
  <si>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</si>
  <si>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</si>
  <si>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</si>
  <si>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</si>
  <si>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</si>
  <si>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</si>
  <si>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</si>
  <si>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</si>
  <si>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</si>
  <si>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</si>
  <si>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</si>
  <si>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</si>
  <si>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</si>
  <si>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</si>
  <si>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</si>
  <si>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</si>
  <si>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</si>
  <si>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</si>
  <si>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</si>
  <si>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</si>
  <si>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</si>
  <si>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</si>
  <si>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</si>
  <si>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</si>
  <si>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</si>
  <si>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</si>
  <si>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</si>
  <si>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</si>
  <si>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</si>
  <si>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</si>
  <si>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</si>
  <si>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</si>
  <si>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</si>
  <si>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</si>
  <si>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</si>
  <si>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</si>
  <si>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</si>
  <si>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</si>
  <si>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</si>
  <si>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</si>
  <si>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</si>
  <si>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</si>
  <si>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</si>
  <si>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</si>
  <si>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</si>
  <si>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</si>
  <si>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</si>
  <si>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</si>
  <si>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</si>
  <si>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</si>
  <si>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</si>
  <si>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</si>
  <si>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</si>
  <si>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</si>
  <si>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</si>
  <si>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</si>
  <si>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</si>
  <si>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</si>
  <si>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</si>
  <si>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</si>
  <si>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</si>
  <si>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</si>
  <si>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</si>
  <si>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</si>
  <si>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</si>
  <si>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</si>
  <si>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</si>
  <si>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</si>
  <si>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</si>
  <si>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</si>
  <si>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</si>
  <si>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</si>
  <si>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</si>
  <si>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</si>
  <si>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</si>
  <si>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</si>
  <si>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</si>
  <si>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</si>
  <si>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</si>
  <si>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</si>
  <si>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</si>
  <si>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</si>
  <si>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</si>
  <si>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</si>
  <si>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</si>
  <si>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</si>
  <si>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</si>
  <si>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</si>
  <si>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</si>
  <si>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</si>
  <si>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</si>
  <si>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</si>
  <si>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</si>
  <si>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</si>
  <si>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</si>
  <si>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</si>
  <si>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</si>
  <si>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</si>
  <si>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</si>
  <si>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</si>
  <si>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</si>
  <si>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</si>
  <si>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</si>
  <si>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</si>
  <si>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</si>
  <si>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</si>
  <si>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</si>
  <si>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</si>
  <si>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</si>
  <si>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</si>
  <si>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</si>
  <si>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</si>
  <si>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</si>
  <si>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</si>
  <si>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</si>
  <si>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</si>
  <si>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</si>
  <si>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</si>
  <si>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</si>
  <si>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</si>
  <si>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</si>
  <si>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</si>
  <si>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</si>
  <si>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</si>
  <si>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</si>
  <si>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</si>
  <si>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</si>
  <si>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</si>
  <si>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</si>
  <si>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</si>
  <si>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</si>
  <si>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</si>
  <si>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</si>
  <si>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</si>
  <si>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</si>
  <si>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</si>
  <si>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</si>
  <si>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</si>
  <si>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</si>
  <si>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</si>
  <si>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</si>
  <si>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</si>
  <si>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</si>
  <si>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</si>
  <si>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</si>
  <si>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</si>
  <si>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</si>
  <si>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</si>
  <si>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</si>
  <si>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</si>
  <si>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</si>
  <si>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</si>
  <si>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</si>
  <si>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</si>
  <si>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</si>
  <si>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</si>
  <si>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</si>
  <si>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</si>
  <si>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</si>
  <si>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</si>
  <si>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</si>
  <si>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</si>
  <si>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</si>
  <si>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</si>
  <si>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</si>
  <si>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</si>
  <si>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</si>
  <si>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</si>
  <si>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</si>
  <si>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</si>
  <si>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</si>
  <si>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</si>
  <si>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</si>
  <si>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</si>
  <si>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</si>
  <si>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</si>
  <si>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</si>
  <si>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</si>
  <si>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</si>
  <si>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</si>
  <si>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</si>
  <si>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</si>
  <si>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</si>
  <si>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</si>
  <si>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</si>
  <si>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</si>
  <si>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</si>
  <si>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</si>
  <si>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</si>
  <si>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</si>
  <si>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</si>
  <si>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</si>
  <si>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</si>
  <si>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</si>
  <si>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</si>
  <si>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</si>
  <si>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</si>
  <si>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</si>
  <si>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</si>
  <si>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</si>
  <si>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</si>
  <si>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</si>
  <si>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</si>
  <si>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</si>
  <si>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</si>
  <si>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</si>
  <si>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</si>
  <si>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</si>
  <si>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</si>
  <si>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</si>
  <si>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</si>
  <si>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</si>
  <si>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</si>
  <si>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</si>
  <si>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</si>
  <si>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</si>
  <si>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</si>
  <si>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</si>
  <si>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</si>
  <si>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</si>
  <si>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</si>
  <si>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</si>
  <si>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</si>
  <si>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</si>
  <si>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</si>
  <si>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</si>
  <si>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</si>
  <si>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</si>
  <si>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</si>
  <si>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</si>
  <si>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</si>
  <si>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</si>
  <si>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</si>
  <si>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</si>
  <si>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</si>
  <si>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</si>
  <si>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</si>
  <si>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</si>
  <si>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</si>
  <si>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</si>
  <si>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</si>
  <si>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</si>
  <si>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</si>
  <si>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</si>
  <si>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</si>
  <si>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</si>
  <si>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</si>
  <si>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</si>
  <si>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</si>
  <si>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</si>
  <si>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</si>
  <si>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</si>
  <si>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</si>
  <si>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</si>
  <si>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</si>
  <si>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</si>
  <si>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</si>
  <si>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</si>
  <si>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</si>
  <si>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</si>
  <si>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</si>
  <si>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</si>
  <si>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</si>
  <si>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</si>
  <si>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</si>
  <si>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</si>
  <si>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</si>
  <si>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</si>
  <si>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</si>
  <si>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</si>
  <si>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</si>
  <si>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</si>
  <si>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</si>
  <si>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</si>
  <si>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</si>
  <si>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</si>
  <si>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</si>
  <si>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</si>
  <si>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</si>
  <si>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</si>
  <si>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</si>
  <si>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</si>
  <si>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</si>
  <si>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</si>
  <si>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</si>
  <si>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</si>
  <si>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</si>
  <si>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</si>
  <si>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</si>
  <si>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</si>
  <si>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</si>
  <si>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</si>
  <si>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</si>
  <si>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</si>
  <si>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</si>
  <si>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</si>
  <si>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</si>
  <si>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</si>
  <si>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</si>
  <si>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</si>
  <si>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</si>
  <si>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</si>
  <si>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</si>
  <si>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</si>
  <si>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</si>
  <si>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</si>
  <si>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</si>
  <si>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</si>
  <si>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</si>
  <si>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</si>
  <si>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</si>
  <si>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</si>
  <si>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</si>
  <si>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</si>
  <si>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</si>
  <si>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</si>
  <si>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</si>
  <si>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</si>
  <si>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</si>
  <si>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</si>
  <si>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</si>
  <si>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</si>
  <si>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</si>
  <si>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</si>
  <si>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</si>
  <si>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</si>
  <si>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</si>
  <si>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</si>
  <si>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</si>
  <si>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</si>
  <si>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</si>
  <si>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</si>
  <si>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</si>
  <si>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</si>
  <si>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</si>
  <si>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</si>
  <si>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</si>
  <si>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</si>
  <si>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</si>
  <si>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</si>
  <si>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</si>
  <si>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</si>
  <si>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</si>
  <si>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</si>
  <si>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</si>
  <si>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</si>
  <si>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</si>
  <si>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</si>
  <si>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</si>
  <si>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</si>
  <si>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</si>
  <si>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</si>
  <si>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</si>
  <si>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</si>
  <si>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</si>
  <si>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</si>
  <si>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</si>
  <si>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</si>
  <si>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</si>
  <si>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</si>
  <si>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</si>
  <si>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</si>
  <si>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</si>
  <si>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</si>
  <si>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</si>
  <si>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</si>
  <si>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</si>
  <si>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</si>
  <si>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</si>
  <si>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</si>
  <si>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</si>
  <si>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</si>
  <si>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</si>
  <si>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</si>
  <si>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</si>
  <si>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</si>
  <si>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</si>
  <si>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</si>
  <si>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</si>
  <si>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</si>
  <si>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</si>
  <si>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</si>
  <si>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</si>
  <si>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</si>
  <si>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</si>
  <si>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</si>
  <si>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</si>
  <si>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</si>
  <si>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</si>
  <si>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</si>
  <si>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</si>
  <si>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</si>
  <si>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</si>
  <si>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</si>
  <si>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</si>
  <si>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</si>
  <si>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</si>
  <si>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</si>
  <si>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</si>
  <si>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</si>
  <si>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</si>
  <si>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</si>
  <si>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</si>
  <si>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</si>
  <si>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</si>
  <si>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</si>
  <si>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</si>
  <si>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</si>
  <si>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</si>
  <si>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</si>
  <si>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</si>
  <si>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</si>
  <si>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</si>
  <si>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</si>
  <si>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</si>
  <si>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</si>
  <si>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</si>
  <si>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</si>
  <si>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</si>
  <si>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</si>
  <si>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</si>
  <si>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</si>
  <si>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</si>
  <si>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</si>
  <si>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</si>
  <si>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</si>
  <si>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</si>
  <si>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</si>
  <si>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</si>
  <si>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</si>
  <si>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</si>
  <si>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</si>
  <si>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</si>
  <si>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</si>
  <si>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</si>
  <si>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</si>
  <si>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</si>
  <si>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</si>
  <si>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</si>
  <si>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</si>
  <si>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</si>
  <si>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</si>
  <si>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</si>
  <si>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</si>
  <si>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</si>
  <si>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</si>
  <si>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</si>
  <si>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</si>
  <si>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</si>
  <si>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</si>
  <si>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</si>
  <si>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</si>
  <si>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</si>
  <si>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</si>
  <si>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</si>
  <si>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</si>
  <si>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</si>
  <si>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</si>
  <si>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</si>
  <si>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</si>
  <si>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</si>
  <si>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</si>
  <si>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</si>
  <si>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</si>
  <si>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</si>
  <si>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</si>
  <si>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</si>
  <si>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</si>
  <si>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</si>
  <si>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</si>
  <si>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</si>
  <si>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</si>
  <si>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</si>
  <si>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</si>
  <si>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</si>
  <si>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</si>
  <si>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</si>
  <si>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</si>
  <si>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</si>
  <si>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</si>
  <si>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</si>
  <si>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</si>
  <si>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</si>
  <si>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</si>
  <si>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</si>
  <si>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</si>
  <si>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</si>
  <si>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</si>
  <si>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</si>
  <si>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</si>
  <si>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</si>
  <si>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</si>
  <si>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</si>
  <si>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</si>
  <si>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</si>
  <si>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</si>
  <si>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</si>
  <si>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</si>
  <si>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</si>
  <si>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</si>
  <si>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</si>
  <si>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</si>
  <si>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</si>
  <si>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</si>
  <si>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</si>
  <si>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</si>
  <si>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</si>
  <si>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</si>
  <si>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</si>
  <si>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</si>
  <si>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</si>
  <si>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</si>
  <si>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</si>
  <si>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</si>
  <si>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</si>
  <si>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</si>
  <si>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</si>
  <si>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</si>
  <si>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</si>
  <si>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</si>
  <si>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</si>
  <si>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</si>
  <si>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</si>
  <si>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</si>
  <si>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</si>
  <si>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</si>
  <si>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</si>
  <si>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</si>
  <si>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</si>
  <si>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</si>
  <si>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</si>
  <si>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</si>
  <si>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</si>
  <si>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</si>
  <si>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</si>
  <si>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</si>
  <si>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</si>
  <si>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</si>
  <si>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</si>
  <si>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</si>
  <si>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</si>
  <si>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</si>
  <si>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</si>
  <si>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</si>
  <si>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</si>
  <si>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</si>
  <si>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</si>
  <si>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</si>
  <si>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</si>
  <si>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</si>
  <si>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</si>
  <si>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</si>
  <si>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</si>
  <si>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</si>
  <si>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</si>
  <si>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</si>
  <si>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</si>
  <si>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</si>
  <si>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</si>
  <si>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</si>
  <si>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</si>
  <si>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</si>
  <si>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</si>
  <si>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</si>
  <si>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</si>
  <si>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</si>
  <si>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</si>
  <si>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</si>
  <si>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</si>
  <si>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</si>
  <si>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</si>
  <si>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</si>
  <si>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</si>
  <si>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</si>
  <si>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</si>
  <si>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</si>
  <si>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</si>
  <si>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</si>
  <si>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</si>
  <si>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</si>
  <si>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</si>
  <si>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</si>
  <si>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</si>
  <si>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</si>
  <si>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</si>
  <si>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</si>
  <si>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</si>
  <si>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</si>
  <si>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</si>
  <si>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</si>
  <si>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</si>
  <si>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</si>
  <si>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</si>
  <si>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</si>
  <si>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</si>
  <si>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</si>
  <si>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</si>
  <si>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</si>
  <si>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</si>
  <si>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</si>
  <si>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</si>
  <si>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</si>
  <si>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</si>
  <si>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</si>
  <si>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</si>
  <si>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</si>
  <si>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</si>
  <si>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</si>
  <si>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</si>
  <si>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</si>
  <si>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</si>
  <si>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</si>
  <si>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</si>
  <si>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</si>
  <si>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</si>
  <si>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</si>
  <si>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</si>
  <si>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</si>
  <si>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</si>
  <si>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</si>
  <si>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</si>
  <si>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</si>
  <si>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</si>
  <si>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</si>
  <si>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</si>
  <si>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</si>
  <si>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</si>
  <si>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</si>
  <si>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</si>
  <si>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</si>
  <si>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</si>
  <si>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</si>
  <si>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</si>
  <si>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</si>
  <si>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</si>
  <si>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</si>
  <si>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</si>
  <si>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</si>
  <si>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</si>
  <si>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</si>
  <si>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</si>
  <si>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</si>
  <si>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</si>
  <si>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</si>
  <si>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</si>
  <si>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</si>
  <si>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</si>
  <si>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</si>
  <si>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</si>
  <si>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</si>
  <si>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</si>
  <si>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</si>
  <si>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</si>
  <si>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</si>
  <si>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</si>
  <si>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</si>
  <si>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</si>
  <si>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</si>
  <si>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</si>
  <si>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</si>
  <si>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</si>
  <si>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</si>
  <si>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</si>
  <si>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</si>
  <si>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</si>
  <si>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</si>
  <si>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</si>
  <si>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</si>
  <si>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</si>
  <si>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</si>
  <si>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</si>
  <si>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</si>
  <si>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</si>
  <si>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</si>
  <si>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</si>
  <si>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</si>
  <si>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</si>
  <si>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</si>
  <si>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</si>
  <si>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</si>
  <si>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</si>
  <si>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</si>
  <si>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</si>
  <si>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</si>
  <si>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</si>
  <si>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</si>
  <si>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</si>
  <si>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</si>
  <si>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</si>
  <si>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</si>
  <si>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</si>
  <si>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</si>
  <si>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</si>
  <si>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</si>
  <si>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</si>
  <si>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</si>
  <si>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</si>
  <si>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</si>
  <si>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</si>
  <si>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</si>
  <si>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</si>
  <si>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</si>
  <si>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</si>
  <si>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</si>
  <si>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</si>
  <si>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</si>
  <si>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</si>
  <si>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</si>
  <si>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</si>
  <si>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</si>
  <si>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</si>
  <si>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</si>
  <si>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</si>
  <si>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</si>
  <si>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</si>
  <si>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</si>
  <si>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</si>
  <si>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</si>
  <si>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</si>
  <si>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</si>
  <si>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</si>
  <si>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</si>
  <si>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</si>
  <si>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</si>
  <si>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</si>
  <si>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</si>
  <si>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</si>
  <si>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</si>
  <si>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</si>
  <si>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</si>
  <si>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</si>
  <si>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</si>
  <si>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</si>
  <si>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</si>
  <si>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</si>
  <si>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</si>
  <si>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</si>
  <si>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</si>
  <si>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</si>
  <si>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</si>
  <si>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</si>
  <si>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</si>
  <si>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</si>
  <si>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</si>
  <si>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</si>
  <si>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</si>
  <si>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</si>
  <si>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</si>
  <si>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</si>
  <si>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</si>
  <si>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</si>
  <si>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</si>
  <si>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</si>
  <si>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</si>
  <si>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</si>
  <si>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</si>
  <si>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</si>
  <si>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</si>
  <si>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</si>
  <si>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</si>
  <si>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</si>
  <si>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</si>
  <si>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</si>
  <si>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</si>
  <si>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</si>
  <si>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</si>
  <si>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</si>
  <si>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</si>
  <si>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</si>
  <si>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</si>
  <si>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</si>
  <si>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</si>
  <si>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</si>
  <si>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</si>
  <si>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</si>
  <si>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</si>
  <si>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</si>
  <si>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</si>
  <si>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</si>
  <si>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</si>
  <si>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</si>
  <si>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</si>
  <si>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</si>
  <si>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</si>
  <si>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</si>
  <si>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</si>
  <si>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</si>
  <si>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</si>
  <si>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</si>
  <si>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</si>
  <si>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</si>
  <si>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</si>
  <si>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</si>
  <si>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</si>
  <si>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</si>
  <si>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</si>
  <si>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</si>
  <si>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</si>
  <si>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</si>
  <si>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</si>
  <si>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</si>
  <si>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</si>
  <si>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</si>
  <si>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</si>
  <si>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</si>
  <si>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</si>
  <si>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</si>
  <si>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</si>
  <si>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</si>
  <si>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</si>
  <si>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</si>
  <si>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</si>
  <si>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</si>
  <si>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</si>
  <si>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</si>
  <si>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</si>
  <si>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</si>
  <si>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</si>
  <si>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</si>
  <si>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</si>
  <si>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</si>
  <si>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</si>
  <si>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</si>
  <si>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</si>
  <si>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</si>
  <si>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</si>
  <si>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</si>
  <si>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</si>
  <si>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</si>
  <si>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</si>
  <si>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</si>
  <si>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</si>
  <si>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</si>
  <si>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</si>
  <si>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</si>
  <si>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</si>
  <si>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</si>
  <si>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</si>
  <si>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</si>
  <si>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</si>
  <si>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</si>
  <si>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</si>
  <si>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</si>
  <si>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</si>
  <si>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</si>
  <si>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</si>
  <si>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</si>
  <si>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</si>
  <si>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</si>
  <si>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</si>
  <si>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</si>
  <si>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</si>
  <si>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</si>
  <si>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</si>
  <si>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</si>
  <si>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</si>
  <si>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</si>
  <si>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</si>
  <si>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</si>
  <si>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</si>
  <si>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</si>
  <si>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</si>
  <si>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</si>
  <si>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</si>
  <si>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</si>
  <si>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</si>
  <si>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</si>
  <si>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</si>
  <si>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</si>
  <si>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</si>
  <si>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</si>
  <si>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</si>
  <si>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</si>
  <si>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</si>
  <si>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</si>
  <si>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</si>
  <si>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</si>
  <si>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</si>
  <si>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</si>
  <si>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</si>
  <si>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</si>
  <si>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</si>
  <si>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</si>
  <si>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</si>
  <si>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</si>
  <si>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</si>
  <si>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</si>
  <si>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</si>
  <si>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</si>
  <si>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</si>
  <si>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</si>
  <si>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</si>
  <si>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</si>
  <si>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</si>
  <si>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</si>
  <si>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</si>
  <si>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</si>
  <si>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</si>
  <si>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</si>
  <si>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</si>
  <si>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</si>
  <si>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</si>
  <si>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</si>
  <si>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</si>
  <si>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</si>
  <si>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</si>
  <si>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</si>
  <si>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</si>
  <si>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</si>
  <si>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</si>
  <si>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</si>
  <si>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</si>
  <si>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</si>
  <si>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</si>
  <si>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</si>
  <si>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</si>
  <si>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</si>
  <si>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</si>
  <si>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</si>
  <si>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</si>
  <si>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</si>
  <si>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</si>
  <si>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</si>
  <si>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</si>
  <si>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</si>
  <si>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</si>
  <si>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</si>
  <si>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</si>
  <si>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</si>
  <si>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</si>
  <si>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</si>
  <si>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</si>
  <si>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</si>
  <si>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</si>
  <si>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</si>
  <si>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</si>
  <si>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</si>
  <si>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</si>
  <si>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</si>
  <si>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</si>
  <si>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</si>
  <si>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</si>
  <si>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</si>
  <si>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</si>
  <si>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</si>
  <si>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</si>
  <si>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</si>
  <si>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</si>
  <si>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</si>
  <si>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</si>
  <si>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</si>
  <si>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</si>
  <si>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</si>
  <si>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</si>
  <si>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</si>
  <si>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</si>
  <si>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</si>
  <si>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</si>
  <si>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</si>
  <si>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</si>
  <si>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</si>
  <si>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</si>
  <si>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</si>
  <si>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</si>
  <si>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</si>
  <si>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</si>
  <si>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</si>
  <si>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</si>
  <si>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</si>
  <si>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</si>
  <si>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</si>
  <si>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</si>
  <si>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</si>
  <si>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</si>
  <si>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</si>
  <si>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</si>
  <si>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</si>
  <si>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</si>
  <si>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</si>
  <si>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</si>
  <si>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</si>
  <si>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</si>
  <si>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</si>
  <si>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</si>
  <si>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</si>
  <si>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</si>
  <si>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</si>
  <si>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</si>
  <si>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</si>
  <si>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</si>
  <si>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</si>
  <si>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</si>
  <si>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</si>
  <si>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</si>
  <si>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</si>
  <si>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</si>
  <si>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</si>
  <si>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</si>
  <si>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</si>
  <si>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</si>
  <si>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</si>
  <si>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</si>
  <si>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</si>
  <si>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</si>
  <si>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</si>
  <si>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</si>
  <si>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</si>
  <si>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</si>
  <si>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</si>
  <si>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</si>
  <si>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</si>
  <si>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</si>
  <si>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</si>
  <si>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</si>
  <si>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</si>
  <si>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</si>
  <si>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</si>
  <si>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</si>
  <si>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</si>
  <si>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</si>
  <si>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</si>
  <si>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</si>
  <si>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</si>
  <si>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</si>
  <si>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</si>
  <si>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</si>
  <si>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</si>
  <si>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</si>
  <si>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</si>
  <si>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</si>
  <si>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</si>
  <si>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</si>
  <si>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</si>
  <si>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</si>
  <si>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</si>
  <si>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</si>
  <si>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</si>
  <si>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</si>
  <si>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</si>
  <si>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</si>
  <si>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</si>
  <si>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</si>
  <si>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</si>
  <si>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</si>
  <si>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</si>
  <si>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</si>
  <si>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</si>
  <si>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</si>
  <si>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</si>
  <si>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</si>
  <si>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</si>
  <si>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</si>
  <si>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</si>
  <si>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</si>
  <si>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</si>
  <si>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</si>
  <si>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</si>
  <si>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</si>
  <si>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</si>
  <si>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</si>
  <si>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</si>
  <si>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</si>
  <si>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</si>
  <si>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</si>
  <si>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</si>
  <si>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</si>
  <si>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</si>
  <si>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</si>
  <si>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</si>
  <si>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</si>
  <si>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</si>
  <si>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</si>
  <si>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</si>
  <si>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</si>
  <si>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</si>
  <si>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</si>
  <si>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</si>
  <si>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</si>
  <si>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</si>
  <si>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</si>
  <si>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</si>
  <si>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</si>
  <si>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</si>
  <si>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</si>
  <si>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</si>
  <si>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</si>
  <si>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</si>
  <si>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</si>
  <si>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</si>
  <si>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</si>
  <si>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</si>
  <si>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</si>
  <si>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</si>
  <si>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</si>
  <si>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</si>
  <si>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</si>
  <si>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</si>
  <si>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</si>
  <si>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</si>
  <si>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</si>
  <si>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</si>
  <si>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</si>
  <si>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</si>
  <si>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</si>
  <si>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</si>
  <si>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</si>
  <si>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</si>
  <si>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</si>
  <si>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</si>
  <si>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</si>
  <si>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</si>
  <si>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</si>
  <si>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</si>
  <si>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</si>
  <si>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</si>
  <si>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</si>
  <si>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</si>
  <si>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</si>
  <si>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</si>
  <si>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</si>
  <si>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</si>
  <si>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</si>
  <si>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</si>
  <si>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</si>
  <si>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</si>
  <si>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</si>
  <si>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</si>
  <si>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</si>
  <si>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</si>
  <si>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</si>
  <si>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</si>
  <si>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</si>
  <si>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</si>
  <si>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</si>
  <si>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</si>
  <si>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</si>
  <si>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</si>
  <si>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</si>
  <si>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</si>
  <si>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</si>
  <si>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</si>
  <si>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</si>
  <si>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</si>
  <si>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</si>
  <si>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</si>
  <si>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</si>
  <si>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</si>
  <si>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</si>
  <si>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</si>
  <si>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</si>
  <si>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</si>
  <si>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</si>
  <si>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</si>
  <si>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</si>
  <si>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</si>
  <si>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</si>
  <si>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</si>
  <si>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</si>
  <si>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</si>
  <si>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</si>
  <si>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</si>
  <si>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</si>
  <si>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</si>
  <si>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</si>
  <si>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</si>
  <si>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</si>
  <si>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</si>
  <si>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</si>
  <si>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</si>
  <si>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</si>
  <si>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</si>
  <si>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</si>
  <si>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</si>
  <si>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</si>
  <si>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</si>
  <si>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</si>
  <si>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</si>
  <si>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</si>
  <si>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</si>
  <si>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</si>
  <si>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</si>
  <si>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</si>
  <si>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</si>
  <si>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</si>
  <si>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</si>
  <si>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</si>
  <si>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</si>
  <si>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</si>
  <si>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</si>
  <si>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</si>
  <si>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</si>
  <si>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</si>
  <si>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</si>
  <si>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</si>
  <si>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</si>
  <si>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</si>
  <si>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</si>
  <si>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</si>
  <si>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</si>
  <si>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</si>
  <si>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</si>
  <si>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</si>
  <si>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</si>
  <si>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</si>
  <si>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</si>
  <si>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</si>
  <si>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</si>
  <si>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</si>
  <si>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</si>
  <si>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</si>
  <si>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</si>
  <si>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</si>
  <si>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</si>
  <si>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</si>
  <si>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</si>
  <si>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</si>
  <si>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</si>
  <si>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</si>
  <si>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</si>
  <si>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</si>
  <si>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</si>
  <si>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</si>
  <si>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</si>
  <si>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</si>
  <si>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</si>
  <si>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</si>
  <si>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</si>
  <si>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</si>
  <si>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</si>
  <si>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</si>
  <si>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</si>
  <si>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</si>
  <si>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</si>
  <si>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</si>
  <si>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</si>
  <si>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</si>
  <si>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</si>
  <si>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</si>
  <si>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</si>
  <si>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</si>
  <si>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</si>
  <si>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</si>
  <si>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</si>
  <si>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</si>
  <si>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</si>
  <si>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</si>
  <si>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</si>
  <si>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</si>
  <si>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</si>
  <si>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</si>
  <si>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</si>
  <si>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</si>
  <si>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</si>
  <si>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</si>
  <si>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</si>
  <si>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</si>
  <si>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</si>
  <si>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</si>
  <si>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</si>
  <si>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</si>
  <si>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</si>
  <si>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</si>
  <si>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</si>
  <si>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</si>
  <si>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</si>
  <si>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</si>
  <si>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</si>
  <si>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</si>
  <si>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</si>
  <si>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</si>
  <si>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</si>
  <si>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</si>
  <si>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</si>
  <si>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</si>
  <si>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</si>
  <si>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</si>
  <si>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</si>
  <si>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</si>
  <si>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</si>
  <si>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</si>
  <si>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</si>
  <si>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</si>
  <si>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</si>
  <si>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</si>
  <si>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</si>
  <si>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</si>
  <si>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</si>
  <si>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</si>
  <si>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</si>
  <si>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</si>
  <si>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</si>
  <si>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</si>
  <si>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</si>
  <si>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</si>
  <si>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</si>
  <si>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</si>
  <si>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</si>
  <si>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</si>
  <si>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</si>
  <si>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</si>
  <si>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</si>
  <si>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</si>
  <si>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</si>
  <si>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</si>
  <si>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</si>
  <si>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</si>
  <si>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</si>
  <si>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</si>
  <si>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</si>
  <si>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</si>
  <si>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</si>
  <si>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</si>
  <si>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</si>
  <si>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</si>
  <si>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</si>
  <si>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</si>
  <si>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</si>
  <si>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</si>
  <si>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</si>
  <si>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</si>
  <si>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</si>
  <si>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</si>
  <si>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</si>
  <si>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</si>
  <si>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</si>
  <si>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</si>
  <si>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</si>
  <si>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</si>
  <si>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</si>
  <si>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</si>
  <si>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</si>
  <si>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</si>
  <si>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</si>
  <si>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</si>
  <si>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</si>
  <si>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</si>
  <si>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</si>
  <si>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</si>
  <si>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</si>
  <si>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</si>
  <si>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</si>
  <si>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</si>
  <si>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</si>
  <si>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</si>
  <si>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</si>
  <si>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</si>
  <si>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</si>
  <si>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</si>
  <si>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</si>
  <si>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</si>
  <si>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</si>
  <si>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</si>
  <si>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</si>
  <si>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</si>
  <si>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</si>
  <si>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</si>
  <si>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</si>
  <si>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</si>
  <si>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</si>
  <si>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</si>
  <si>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</si>
  <si>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</si>
  <si>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</si>
  <si>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</si>
  <si>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</si>
  <si>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</si>
  <si>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</si>
  <si>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</si>
  <si>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</si>
  <si>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</si>
  <si>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</si>
  <si>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</si>
  <si>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</si>
  <si>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</si>
  <si>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</si>
  <si>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</si>
  <si>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</si>
  <si>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</si>
  <si>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</si>
  <si>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</si>
  <si>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</si>
  <si>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</si>
  <si>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</si>
  <si>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</si>
  <si>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</si>
  <si>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</si>
  <si>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</si>
  <si>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</si>
  <si>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</si>
  <si>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</si>
  <si>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</si>
  <si>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</si>
  <si>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</si>
  <si>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</si>
  <si>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</si>
  <si>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</si>
  <si>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</si>
  <si>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</si>
  <si>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</si>
  <si>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</si>
  <si>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</si>
  <si>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</si>
  <si>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</si>
  <si>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</si>
  <si>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</si>
  <si>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</si>
  <si>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</si>
  <si>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</si>
  <si>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</si>
  <si>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</si>
  <si>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</si>
  <si>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</si>
  <si>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</si>
  <si>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</si>
  <si>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</si>
  <si>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</si>
  <si>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</si>
  <si>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</si>
  <si>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</si>
  <si>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</si>
  <si>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</si>
  <si>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</si>
  <si>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</si>
  <si>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</si>
  <si>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</si>
  <si>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</si>
  <si>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</si>
  <si>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</si>
  <si>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</si>
  <si>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</si>
  <si>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</si>
  <si>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</si>
  <si>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</si>
  <si>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</si>
  <si>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</si>
  <si>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</si>
  <si>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</si>
  <si>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</si>
  <si>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</si>
  <si>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</si>
  <si>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</si>
  <si>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</si>
  <si>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</si>
  <si>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</si>
  <si>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</si>
  <si>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</si>
  <si>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</si>
  <si>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</si>
  <si>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</si>
  <si>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</si>
  <si>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</si>
  <si>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</si>
  <si>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</si>
  <si>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</si>
  <si>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</si>
  <si>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</si>
  <si>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</si>
  <si>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</si>
  <si>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</si>
  <si>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</si>
  <si>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</si>
  <si>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</si>
  <si>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</si>
  <si>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</si>
  <si>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</si>
  <si>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</si>
  <si>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</si>
  <si>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</si>
  <si>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</si>
  <si>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</si>
  <si>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</si>
  <si>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</si>
  <si>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</si>
  <si>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</si>
  <si>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</si>
  <si>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</si>
  <si>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</si>
  <si>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</si>
  <si>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</si>
  <si>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</si>
  <si>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</si>
  <si>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</si>
  <si>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</si>
  <si>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</si>
  <si>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</si>
  <si>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</si>
  <si>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</si>
  <si>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</si>
  <si>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</si>
  <si>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</si>
  <si>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</si>
  <si>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</si>
  <si>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</si>
  <si>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</si>
  <si>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</si>
  <si>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</si>
  <si>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</si>
  <si>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</si>
  <si>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</si>
  <si>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</si>
  <si>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</si>
  <si>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</si>
  <si>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</si>
  <si>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</si>
  <si>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</si>
  <si>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</si>
  <si>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</si>
  <si>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</si>
  <si>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</si>
  <si>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</si>
  <si>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</si>
  <si>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</si>
  <si>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</si>
  <si>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</si>
  <si>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</si>
  <si>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</si>
  <si>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</si>
  <si>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</si>
  <si>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</si>
  <si>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</si>
  <si>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</si>
  <si>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</si>
  <si>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</si>
  <si>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</si>
  <si>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</si>
  <si>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</si>
  <si>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</si>
  <si>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</si>
  <si>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</si>
  <si>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</si>
  <si>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</si>
  <si>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</si>
  <si>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</si>
  <si>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</si>
  <si>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</si>
  <si>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</si>
  <si>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</si>
  <si>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</si>
  <si>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</si>
  <si>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</si>
  <si>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</si>
  <si>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</si>
  <si>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</si>
  <si>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</si>
  <si>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</si>
  <si>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</si>
  <si>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</si>
  <si>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</si>
  <si>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</si>
  <si>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</si>
  <si>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</si>
  <si>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</si>
  <si>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</si>
  <si>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</si>
  <si>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</si>
  <si>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</si>
  <si>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</si>
  <si>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</si>
  <si>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</si>
  <si>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</si>
  <si>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</si>
  <si>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</si>
  <si>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</si>
  <si>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</si>
  <si>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</si>
  <si>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</si>
  <si>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</si>
  <si>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</si>
  <si>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</si>
  <si>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</si>
  <si>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</si>
  <si>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</si>
  <si>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</si>
  <si>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</si>
  <si>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</si>
  <si>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</si>
  <si>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</si>
  <si>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</si>
  <si>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</si>
  <si>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</si>
  <si>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</si>
  <si>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</si>
  <si>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</si>
  <si>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</si>
  <si>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</si>
  <si>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</si>
  <si>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</si>
  <si>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</si>
  <si>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</si>
  <si>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</si>
  <si>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</si>
  <si>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</si>
  <si>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</si>
  <si>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</si>
  <si>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</si>
  <si>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</si>
  <si>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</si>
  <si>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</si>
  <si>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</si>
  <si>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</si>
  <si>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</si>
  <si>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</si>
  <si>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</si>
  <si>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</si>
  <si>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</si>
  <si>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</si>
  <si>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</si>
  <si>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</si>
  <si>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</si>
  <si>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</si>
  <si>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</si>
  <si>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</si>
  <si>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</si>
  <si>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</si>
  <si>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</si>
  <si>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</si>
  <si>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</si>
  <si>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</si>
  <si>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</si>
  <si>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</si>
  <si>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</si>
  <si>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</si>
  <si>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</si>
  <si>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</si>
  <si>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</si>
  <si>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</si>
  <si>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</si>
  <si>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</si>
  <si>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</si>
  <si>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</si>
  <si>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</si>
  <si>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</si>
  <si>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</si>
  <si>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</si>
  <si>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</si>
  <si>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</si>
  <si>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</si>
  <si>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</si>
  <si>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</si>
  <si>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</si>
  <si>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</si>
  <si>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</si>
  <si>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</si>
  <si>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</si>
  <si>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</si>
  <si>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</si>
  <si>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</si>
  <si>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</si>
  <si>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</si>
  <si>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</si>
  <si>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</si>
  <si>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</si>
  <si>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</si>
  <si>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</si>
  <si>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</si>
  <si>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</si>
  <si>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</si>
  <si>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</si>
  <si>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</si>
  <si>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</si>
  <si>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</si>
  <si>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</si>
  <si>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</si>
  <si>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</si>
  <si>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</si>
  <si>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</si>
  <si>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</si>
  <si>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</si>
  <si>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</si>
  <si>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</si>
  <si>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</si>
  <si>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</si>
  <si>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</si>
  <si>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</si>
  <si>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</si>
  <si>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</si>
  <si>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</si>
  <si>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</si>
  <si>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</si>
  <si>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</si>
  <si>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</si>
  <si>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</si>
  <si>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</si>
  <si>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</si>
  <si>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</si>
  <si>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</si>
  <si>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</si>
  <si>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</si>
  <si>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</si>
  <si>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</si>
  <si>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</si>
  <si>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</si>
  <si>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</si>
  <si>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</si>
  <si>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</si>
  <si>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</si>
  <si>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</si>
  <si>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</si>
  <si>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</si>
  <si>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</si>
  <si>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</si>
  <si>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</si>
  <si>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</si>
  <si>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</si>
  <si>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</si>
  <si>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</si>
  <si>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</si>
  <si>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</si>
  <si>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</si>
  <si>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</si>
  <si>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</si>
  <si>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</si>
  <si>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</si>
  <si>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</si>
  <si>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</si>
  <si>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</si>
  <si>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</si>
  <si>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</si>
  <si>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</si>
  <si>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</si>
  <si>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</si>
  <si>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</si>
  <si>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</si>
  <si>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</si>
  <si>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</si>
  <si>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</si>
  <si>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</si>
  <si>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</si>
  <si>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</si>
  <si>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</si>
  <si>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</si>
  <si>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</si>
  <si>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</si>
  <si>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</si>
  <si>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</si>
  <si>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</si>
  <si>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</si>
  <si>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</si>
  <si>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</si>
  <si>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</si>
  <si>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</si>
  <si>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</si>
  <si>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</si>
  <si>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</si>
  <si>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</si>
  <si>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</si>
  <si>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</si>
  <si>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</si>
  <si>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</si>
  <si>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</si>
  <si>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</si>
  <si>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</si>
  <si>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</si>
  <si>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</si>
  <si>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</si>
  <si>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</si>
  <si>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</si>
  <si>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</si>
  <si>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</si>
  <si>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</si>
  <si>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</si>
  <si>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</si>
  <si>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</si>
  <si>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</si>
  <si>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</si>
  <si>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</si>
  <si>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</si>
  <si>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</si>
  <si>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</si>
  <si>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</si>
  <si>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</si>
  <si>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</si>
  <si>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</si>
  <si>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</si>
  <si>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</si>
  <si>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</si>
  <si>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</si>
  <si>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</si>
  <si>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</si>
  <si>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</si>
  <si>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</si>
  <si>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</si>
  <si>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</si>
  <si>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</si>
  <si>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</si>
  <si>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</si>
  <si>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</si>
  <si>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</si>
  <si>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</si>
  <si>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</si>
  <si>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</si>
  <si>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</si>
  <si>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</si>
  <si>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</si>
  <si>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</si>
  <si>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</si>
  <si>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</si>
  <si>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</si>
  <si>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</si>
  <si>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</si>
  <si>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</si>
  <si>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</si>
  <si>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</si>
  <si>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</si>
  <si>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</si>
  <si>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</si>
  <si>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</si>
  <si>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</si>
  <si>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</si>
  <si>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</si>
  <si>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</si>
  <si>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</si>
  <si>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</si>
  <si>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</si>
  <si>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</si>
  <si>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</si>
  <si>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</si>
  <si>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</si>
  <si>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</si>
  <si>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</si>
  <si>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</si>
  <si>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</si>
  <si>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</si>
  <si>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</si>
  <si>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</si>
  <si>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</si>
  <si>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</si>
  <si>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</si>
  <si>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</si>
  <si>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</si>
  <si>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</si>
  <si>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</si>
  <si>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</si>
  <si>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</si>
  <si>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</si>
  <si>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</si>
  <si>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</si>
  <si>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</si>
  <si>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</si>
  <si>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</si>
  <si>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</si>
  <si>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</si>
  <si>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</si>
  <si>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</si>
  <si>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</si>
  <si>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</si>
  <si>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</si>
  <si>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</si>
  <si>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</si>
  <si>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</si>
  <si>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</si>
  <si>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</si>
  <si>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</si>
  <si>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</si>
  <si>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</si>
  <si>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</si>
  <si>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</si>
  <si>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</si>
  <si>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</si>
  <si>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</si>
  <si>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</si>
  <si>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</si>
  <si>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</si>
  <si>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</si>
  <si>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</si>
  <si>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</si>
  <si>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</si>
  <si>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</si>
  <si>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</si>
  <si>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</si>
  <si>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</si>
  <si>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</si>
  <si>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</si>
  <si>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</si>
  <si>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</si>
  <si>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</si>
  <si>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</si>
  <si>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</si>
  <si>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</si>
  <si>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</si>
  <si>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</si>
  <si>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</si>
  <si>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</si>
  <si>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</si>
  <si>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</si>
  <si>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</si>
  <si>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</si>
  <si>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</si>
  <si>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</si>
  <si>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</si>
  <si>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</si>
  <si>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</si>
  <si>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</si>
  <si>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</si>
  <si>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</si>
  <si>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</si>
  <si>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</si>
  <si>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</si>
  <si>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</si>
  <si>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</si>
  <si>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</si>
  <si>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</si>
  <si>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</si>
  <si>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</si>
  <si>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</si>
  <si>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</si>
  <si>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</si>
  <si>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</si>
  <si>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</si>
  <si>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</si>
  <si>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</si>
  <si>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</si>
  <si>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</si>
  <si>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</si>
  <si>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</si>
  <si>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</si>
  <si>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</si>
  <si>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</si>
  <si>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</si>
  <si>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</si>
  <si>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</si>
  <si>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</si>
  <si>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</si>
  <si>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</si>
  <si>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</si>
  <si>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</si>
  <si>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</si>
  <si>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</si>
  <si>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</si>
  <si>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</si>
  <si>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</si>
  <si>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</si>
  <si>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</si>
  <si>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</si>
  <si>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</si>
  <si>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</si>
  <si>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</si>
  <si>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</si>
  <si>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</si>
  <si>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</si>
  <si>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</si>
  <si>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</si>
  <si>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</si>
  <si>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</si>
  <si>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</si>
  <si>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</si>
  <si>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</si>
  <si>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</si>
  <si>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</si>
  <si>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</si>
  <si>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</si>
  <si>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</si>
  <si>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</si>
  <si>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</si>
  <si>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</si>
  <si>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</si>
  <si>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</si>
  <si>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</si>
  <si>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</si>
  <si>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</si>
  <si>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</si>
  <si>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</si>
  <si>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</si>
  <si>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</si>
  <si>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</si>
  <si>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</si>
  <si>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</si>
  <si>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</si>
  <si>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</si>
  <si>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</si>
  <si>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</si>
  <si>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</si>
  <si>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</si>
  <si>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</si>
  <si>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</si>
  <si>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</si>
  <si>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</si>
  <si>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</si>
  <si>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</si>
  <si>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</si>
  <si>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</si>
  <si>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</si>
  <si>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</si>
  <si>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</si>
  <si>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</si>
  <si>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</si>
  <si>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</si>
  <si>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</si>
  <si>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</si>
  <si>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</si>
  <si>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</si>
  <si>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</si>
  <si>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</si>
  <si>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</si>
  <si>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</si>
  <si>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</si>
  <si>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</si>
  <si>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</si>
  <si>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</si>
  <si>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</si>
  <si>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</si>
  <si>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</si>
  <si>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</si>
  <si>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</si>
  <si>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</si>
  <si>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</si>
  <si>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</si>
  <si>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</si>
  <si>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</si>
  <si>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</si>
  <si>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</si>
  <si>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</si>
  <si>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</si>
  <si>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</si>
  <si>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</si>
  <si>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</si>
  <si>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</si>
  <si>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</si>
  <si>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</si>
  <si>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</si>
  <si>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</si>
  <si>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</si>
  <si>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</si>
  <si>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</si>
  <si>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</si>
  <si>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</si>
  <si>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</si>
  <si>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</si>
  <si>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</si>
  <si>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</si>
  <si>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</si>
  <si>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</si>
  <si>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</si>
  <si>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</si>
  <si>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</si>
  <si>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</si>
  <si>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</si>
  <si>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</si>
  <si>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</si>
  <si>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</si>
  <si>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</si>
  <si>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</si>
  <si>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</si>
  <si>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</si>
  <si>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</si>
  <si>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</si>
  <si>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</si>
  <si>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</si>
  <si>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</si>
  <si>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</si>
  <si>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</si>
  <si>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</si>
  <si>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</si>
  <si>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</si>
  <si>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</si>
  <si>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</si>
  <si>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</si>
  <si>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</si>
  <si>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</si>
  <si>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</si>
  <si>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</si>
  <si>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</si>
  <si>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</si>
  <si>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</si>
  <si>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</si>
  <si>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</si>
  <si>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</si>
  <si>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</si>
  <si>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</si>
  <si>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</si>
  <si>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</si>
  <si>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</si>
  <si>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</si>
  <si>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</si>
  <si>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</si>
  <si>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</si>
  <si>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</si>
  <si>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</si>
  <si>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</si>
  <si>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</si>
  <si>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</si>
  <si>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</si>
  <si>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</si>
  <si>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</si>
  <si>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</si>
  <si>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</si>
  <si>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</si>
  <si>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</si>
  <si>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</si>
  <si>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</si>
  <si>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</si>
  <si>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</si>
  <si>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</si>
  <si>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</si>
  <si>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</si>
  <si>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</si>
  <si>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</si>
  <si>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</si>
  <si>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</si>
  <si>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</si>
  <si>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</si>
  <si>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</si>
  <si>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</si>
  <si>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</si>
  <si>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</si>
  <si>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</si>
  <si>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</si>
  <si>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</si>
  <si>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</si>
  <si>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</si>
  <si>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</si>
  <si>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</si>
  <si>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</si>
  <si>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</si>
  <si>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</si>
  <si>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</si>
  <si>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</si>
  <si>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</si>
  <si>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</si>
  <si>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</si>
  <si>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</si>
  <si>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</si>
  <si>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</si>
  <si>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</si>
  <si>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</si>
  <si>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</si>
  <si>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</si>
  <si>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</si>
  <si>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</si>
  <si>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</si>
  <si>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</si>
  <si>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</si>
  <si>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</si>
  <si>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</si>
  <si>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</si>
  <si>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</si>
  <si>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</si>
  <si>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</si>
  <si>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</si>
  <si>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</si>
  <si>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</si>
  <si>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</si>
  <si>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</si>
  <si>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</si>
  <si>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</si>
  <si>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</si>
  <si>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</si>
  <si>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</si>
  <si>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</si>
  <si>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</si>
  <si>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</si>
  <si>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</si>
  <si>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</si>
  <si>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</si>
  <si>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</si>
  <si>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</si>
  <si>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</si>
  <si>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</si>
  <si>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</si>
  <si>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</si>
  <si>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</si>
  <si>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</si>
  <si>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</si>
  <si>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</si>
  <si>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</si>
  <si>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</si>
  <si>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</si>
  <si>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</si>
  <si>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</si>
  <si>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</si>
  <si>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</si>
  <si>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</si>
  <si>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</si>
  <si>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</si>
  <si>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</si>
  <si>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</si>
  <si>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</si>
  <si>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</si>
  <si>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</si>
  <si>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</si>
  <si>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</si>
  <si>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</si>
  <si>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</si>
  <si>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</si>
  <si>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</si>
  <si>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</si>
  <si>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</si>
  <si>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</si>
  <si>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</si>
  <si>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</si>
  <si>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</si>
  <si>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</si>
  <si>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</si>
  <si>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</si>
  <si>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</si>
  <si>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</si>
  <si>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</si>
  <si>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</si>
  <si>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</si>
  <si>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</si>
  <si>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</si>
  <si>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</si>
  <si>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</si>
  <si>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</si>
  <si>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</si>
  <si>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</si>
  <si>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</si>
  <si>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</si>
  <si>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</si>
  <si>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</si>
  <si>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</si>
  <si>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</si>
  <si>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</si>
  <si>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</si>
  <si>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</si>
  <si>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</si>
  <si>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</si>
  <si>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</si>
  <si>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</si>
  <si>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</si>
  <si>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</si>
  <si>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</si>
  <si>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</si>
  <si>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</si>
  <si>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</si>
  <si>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</si>
  <si>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</si>
  <si>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</si>
  <si>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</si>
  <si>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</si>
  <si>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</si>
  <si>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</si>
  <si>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</si>
  <si>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</si>
  <si>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</si>
  <si>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</si>
  <si>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</si>
  <si>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</si>
  <si>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</si>
  <si>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</si>
  <si>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</si>
  <si>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</si>
  <si>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</si>
  <si>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</si>
  <si>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</si>
  <si>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</si>
  <si>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</si>
  <si>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</si>
  <si>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</si>
  <si>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</si>
  <si>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</si>
  <si>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</si>
  <si>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</si>
  <si>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</si>
  <si>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</si>
  <si>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</si>
  <si>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</si>
  <si>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</si>
  <si>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</si>
  <si>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</si>
  <si>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</si>
  <si>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</si>
  <si>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</si>
  <si>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</si>
  <si>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</si>
  <si>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</si>
  <si>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</si>
  <si>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</si>
  <si>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</si>
  <si>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</si>
  <si>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</si>
  <si>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</si>
  <si>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</si>
  <si>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</si>
  <si>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</si>
  <si>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</si>
  <si>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</si>
  <si>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</si>
  <si>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</si>
  <si>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</si>
  <si>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</si>
  <si>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</si>
  <si>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</si>
  <si>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</si>
  <si>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</si>
  <si>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</si>
  <si>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</si>
  <si>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</si>
  <si>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</si>
  <si>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</si>
  <si>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</si>
  <si>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</si>
  <si>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</si>
  <si>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</si>
  <si>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</si>
  <si>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</si>
  <si>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</si>
  <si>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</si>
  <si>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</si>
  <si>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</si>
  <si>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</si>
  <si>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</si>
  <si>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</si>
  <si>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</si>
  <si>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</si>
  <si>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</si>
  <si>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</si>
  <si>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</si>
  <si>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</si>
  <si>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</si>
  <si>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</si>
  <si>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</si>
  <si>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</si>
  <si>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</si>
  <si>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</si>
  <si>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</si>
  <si>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</si>
  <si>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</si>
  <si>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</si>
  <si>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</si>
  <si>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</si>
  <si>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</si>
  <si>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</si>
  <si>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</si>
  <si>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</si>
  <si>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</si>
  <si>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</si>
  <si>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</si>
  <si>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</si>
  <si>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</si>
  <si>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</si>
  <si>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</si>
  <si>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</si>
  <si>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</si>
  <si>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</si>
  <si>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</si>
  <si>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</si>
  <si>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</si>
  <si>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</si>
  <si>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</si>
  <si>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</si>
  <si>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</si>
  <si>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</si>
  <si>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</si>
  <si>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</si>
  <si>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</si>
  <si>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</si>
  <si>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</si>
  <si>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</si>
  <si>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</si>
  <si>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</si>
  <si>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</si>
  <si>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</si>
  <si>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</si>
  <si>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</si>
  <si>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</si>
  <si>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</si>
  <si>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</si>
  <si>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</si>
  <si>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</si>
  <si>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</si>
  <si>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</si>
  <si>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</si>
  <si>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</si>
  <si>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</si>
  <si>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</si>
  <si>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</si>
  <si>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</si>
  <si>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</si>
  <si>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</si>
  <si>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</si>
  <si>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</si>
  <si>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</si>
  <si>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</si>
  <si>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</si>
  <si>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</si>
  <si>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</si>
  <si>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</si>
  <si>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</si>
  <si>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</si>
  <si>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</si>
  <si>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</si>
  <si>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</si>
  <si>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</si>
  <si>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</si>
  <si>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</si>
  <si>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</si>
  <si>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</si>
  <si>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</si>
  <si>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</si>
  <si>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</si>
  <si>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</si>
  <si>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</si>
  <si>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</si>
  <si>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</si>
  <si>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</si>
  <si>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</si>
  <si>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</si>
  <si>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</si>
  <si>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</si>
  <si>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</si>
  <si>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</si>
  <si>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</si>
  <si>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</si>
  <si>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</si>
  <si>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</si>
  <si>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</si>
  <si>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</si>
  <si>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</si>
  <si>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</si>
  <si>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</si>
  <si>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</si>
  <si>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</si>
  <si>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</si>
  <si>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</si>
  <si>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</si>
  <si>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</si>
  <si>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</si>
  <si>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</si>
  <si>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</si>
  <si>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</si>
  <si>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</si>
  <si>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</si>
  <si>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</si>
  <si>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</si>
  <si>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</si>
  <si>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</si>
  <si>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</si>
  <si>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</si>
  <si>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</si>
  <si>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</si>
  <si>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</si>
  <si>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</si>
  <si>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</si>
  <si>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</si>
  <si>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</si>
  <si>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</si>
  <si>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</si>
  <si>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</si>
  <si>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</si>
  <si>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</si>
  <si>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</si>
  <si>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</si>
  <si>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</si>
  <si>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</si>
  <si>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</si>
  <si>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</si>
  <si>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</si>
  <si>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</si>
  <si>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</si>
  <si>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</si>
  <si>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</si>
  <si>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</si>
  <si>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</si>
  <si>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</si>
  <si>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</si>
  <si>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</si>
  <si>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</si>
  <si>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</si>
  <si>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</si>
  <si>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</si>
  <si>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</si>
  <si>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</si>
  <si>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</si>
  <si>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</si>
  <si>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</si>
  <si>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</si>
  <si>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</si>
  <si>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</si>
  <si>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</si>
  <si>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</si>
  <si>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</si>
  <si>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</si>
  <si>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</si>
  <si>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</si>
  <si>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</si>
  <si>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</si>
  <si>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</si>
  <si>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</si>
  <si>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</si>
  <si>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</si>
  <si>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</si>
  <si>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</si>
  <si>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</si>
  <si>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</si>
  <si>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</si>
  <si>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</si>
  <si>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</si>
  <si>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</si>
  <si>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</si>
  <si>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</si>
  <si>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</si>
  <si>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</si>
  <si>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</si>
  <si>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</si>
  <si>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</si>
  <si>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</si>
  <si>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</si>
  <si>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</si>
  <si>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</si>
  <si>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</si>
  <si>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</si>
  <si>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</si>
  <si>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</si>
  <si>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</si>
  <si>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</si>
  <si>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</si>
  <si>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</si>
  <si>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</si>
  <si>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</si>
  <si>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</si>
  <si>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</si>
  <si>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</si>
  <si>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</si>
  <si>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</si>
  <si>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</si>
  <si>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</si>
  <si>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</si>
  <si>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</si>
  <si>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</si>
  <si>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</si>
  <si>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</si>
  <si>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</si>
  <si>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</si>
  <si>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</si>
  <si>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</si>
  <si>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</si>
  <si>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</si>
  <si>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</si>
  <si>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</si>
  <si>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</si>
  <si>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</si>
  <si>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</si>
  <si>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</si>
  <si>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</si>
  <si>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</si>
  <si>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</si>
  <si>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</si>
  <si>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</si>
  <si>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</si>
  <si>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</si>
  <si>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</si>
  <si>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</si>
  <si>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</si>
  <si>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</si>
  <si>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</si>
  <si>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</si>
  <si>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</si>
  <si>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</si>
  <si>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</si>
  <si>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</si>
  <si>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</si>
  <si>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</si>
  <si>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</si>
  <si>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</si>
  <si>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</si>
  <si>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</si>
  <si>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</si>
  <si>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</si>
  <si>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</si>
  <si>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</si>
  <si>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</si>
  <si>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</si>
  <si>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</si>
  <si>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</si>
  <si>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</si>
  <si>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</si>
  <si>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</si>
  <si>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</si>
  <si>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</si>
  <si>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</si>
  <si>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</si>
  <si>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</si>
  <si>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</si>
  <si>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</si>
  <si>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</si>
  <si>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</si>
  <si>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</si>
  <si>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</si>
  <si>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</si>
  <si>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</si>
  <si>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</si>
  <si>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</si>
  <si>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</si>
  <si>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</si>
  <si>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</si>
  <si>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</si>
  <si>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</si>
  <si>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</si>
  <si>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</si>
  <si>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</si>
  <si>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</si>
  <si>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</si>
  <si>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</si>
  <si>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</si>
  <si>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</si>
  <si>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</si>
  <si>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</si>
  <si>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</si>
  <si>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</si>
  <si>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</si>
  <si>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</si>
  <si>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</si>
  <si>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</si>
  <si>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</si>
  <si>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</si>
  <si>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</si>
  <si>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</si>
  <si>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</si>
  <si>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</si>
  <si>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</si>
  <si>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</si>
  <si>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</si>
  <si>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</si>
  <si>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</si>
  <si>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</si>
  <si>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</si>
  <si>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</si>
  <si>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</si>
  <si>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</si>
  <si>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</si>
  <si>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</si>
  <si>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</si>
  <si>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</si>
  <si>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</si>
  <si>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</si>
  <si>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</si>
  <si>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</si>
  <si>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</si>
  <si>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</si>
  <si>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</si>
  <si>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</si>
  <si>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</si>
  <si>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</si>
  <si>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</si>
  <si>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</si>
  <si>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</si>
  <si>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</si>
  <si>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</si>
  <si>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</si>
  <si>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</si>
  <si>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</si>
  <si>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</si>
  <si>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</si>
  <si>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</si>
  <si>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</si>
  <si>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</si>
  <si>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</si>
  <si>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</si>
  <si>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</si>
  <si>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</si>
  <si>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</si>
  <si>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</si>
  <si>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</si>
  <si>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</si>
  <si>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</si>
  <si>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</si>
  <si>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</si>
  <si>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</si>
  <si>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</si>
  <si>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</si>
  <si>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</si>
  <si>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</si>
  <si>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</si>
  <si>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</si>
  <si>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</si>
  <si>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</si>
  <si>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</si>
  <si>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</si>
  <si>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</si>
  <si>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</si>
  <si>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</si>
  <si>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</si>
  <si>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</si>
  <si>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</si>
  <si>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</si>
  <si>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</si>
  <si>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</si>
  <si>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</si>
  <si>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</si>
  <si>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</si>
  <si>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</si>
  <si>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</si>
  <si>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</si>
  <si>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</si>
  <si>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</si>
  <si>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</si>
  <si>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</si>
  <si>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</si>
  <si>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</si>
  <si>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</si>
  <si>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</si>
  <si>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</si>
  <si>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</si>
  <si>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</si>
  <si>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</si>
  <si>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</si>
  <si>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</si>
  <si>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</si>
  <si>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</si>
  <si>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</si>
  <si>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</si>
  <si>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</si>
  <si>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</si>
  <si>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</si>
  <si>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</si>
  <si>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</si>
  <si>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</si>
  <si>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</si>
  <si>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</si>
  <si>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</si>
  <si>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</si>
  <si>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</si>
  <si>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</si>
  <si>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</si>
  <si>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</si>
  <si>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</si>
  <si>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</si>
  <si>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</si>
  <si>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</si>
  <si>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</si>
  <si>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</si>
  <si>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</si>
  <si>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</si>
  <si>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</si>
  <si>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</si>
  <si>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</si>
  <si>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</si>
  <si>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</si>
  <si>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</si>
  <si>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</si>
  <si>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</si>
  <si>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</si>
  <si>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</si>
  <si>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</si>
  <si>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</si>
  <si>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</si>
  <si>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</si>
  <si>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</si>
  <si>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</si>
  <si>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</si>
  <si>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</si>
  <si>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</si>
  <si>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</si>
  <si>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</si>
  <si>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</si>
  <si>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</si>
  <si>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</si>
  <si>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</si>
  <si>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</si>
  <si>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</si>
  <si>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</si>
  <si>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</si>
  <si>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</si>
  <si>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</si>
  <si>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</si>
  <si>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</si>
  <si>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</si>
  <si>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</si>
  <si>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</si>
  <si>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</si>
  <si>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</si>
  <si>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</si>
  <si>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</si>
  <si>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</si>
  <si>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</si>
  <si>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</si>
  <si>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</si>
  <si>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</si>
  <si>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</si>
  <si>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</si>
  <si>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</si>
  <si>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</si>
  <si>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</si>
  <si>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</si>
  <si>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</si>
  <si>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</si>
  <si>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</si>
  <si>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</si>
  <si>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</si>
  <si>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</si>
  <si>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</si>
  <si>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</si>
  <si>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</si>
  <si>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</si>
  <si>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</si>
  <si>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</si>
  <si>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</si>
  <si>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</si>
  <si>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</si>
  <si>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</si>
  <si>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</si>
  <si>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</si>
  <si>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</si>
  <si>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</si>
  <si>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</si>
  <si>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</si>
  <si>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</si>
  <si>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</si>
  <si>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</si>
  <si>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</si>
  <si>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</si>
  <si>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</si>
  <si>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</si>
  <si>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</si>
  <si>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</si>
  <si>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</si>
  <si>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</si>
  <si>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</si>
  <si>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</si>
  <si>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</si>
  <si>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</si>
  <si>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</si>
  <si>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</si>
  <si>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</si>
  <si>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</si>
  <si>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</si>
  <si>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</si>
  <si>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</si>
  <si>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</si>
  <si>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</si>
  <si>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</si>
  <si>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</si>
  <si>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</si>
  <si>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</si>
  <si>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</si>
  <si>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</si>
  <si>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</si>
  <si>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</si>
  <si>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</si>
  <si>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</si>
  <si>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</si>
  <si>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</si>
  <si>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</si>
  <si>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</si>
  <si>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</si>
  <si>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</si>
  <si>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</si>
  <si>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</si>
  <si>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</si>
  <si>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</si>
  <si>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</si>
  <si>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</si>
  <si>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</si>
  <si>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</si>
  <si>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</si>
  <si>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</si>
  <si>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</si>
  <si>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</si>
  <si>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</si>
  <si>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</si>
  <si>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</si>
  <si>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</si>
  <si>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</si>
  <si>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</si>
  <si>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</si>
  <si>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</si>
  <si>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</si>
  <si>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</si>
  <si>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</si>
  <si>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</si>
  <si>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</si>
  <si>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</si>
  <si>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</si>
  <si>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</si>
  <si>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</si>
  <si>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</si>
  <si>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</si>
  <si>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</si>
  <si>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</si>
  <si>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</si>
  <si>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</si>
  <si>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</si>
  <si>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</si>
  <si>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</si>
  <si>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</si>
  <si>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</si>
  <si>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</si>
  <si>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</si>
  <si>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</si>
  <si>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</si>
  <si>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</si>
  <si>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</si>
  <si>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</si>
  <si>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</si>
  <si>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</si>
  <si>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</si>
  <si>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</si>
  <si>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</si>
  <si>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</si>
  <si>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</si>
  <si>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</si>
  <si>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</si>
  <si>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</si>
  <si>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</si>
  <si>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</si>
  <si>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</si>
  <si>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</si>
  <si>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</si>
  <si>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</si>
  <si>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</si>
  <si>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</si>
  <si>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</si>
  <si>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</si>
  <si>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</si>
  <si>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</si>
  <si>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</si>
  <si>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</si>
  <si>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</si>
  <si>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</si>
  <si>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</si>
  <si>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</si>
  <si>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</si>
  <si>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</si>
  <si>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</si>
  <si>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</si>
  <si>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</si>
  <si>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</si>
  <si>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</si>
  <si>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</si>
  <si>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</si>
  <si>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</si>
  <si>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</si>
  <si>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</si>
  <si>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</si>
  <si>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</si>
  <si>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</si>
  <si>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</si>
  <si>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</si>
  <si>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</si>
  <si>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</si>
  <si>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</si>
  <si>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</si>
  <si>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</si>
  <si>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</si>
  <si>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</si>
  <si>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</si>
  <si>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</si>
  <si>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</si>
  <si>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</si>
  <si>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</si>
  <si>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</si>
  <si>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</si>
  <si>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</si>
  <si>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</si>
  <si>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</si>
  <si>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</si>
  <si>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</si>
  <si>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</si>
  <si>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</si>
  <si>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</si>
  <si>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</si>
  <si>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</si>
  <si>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</si>
  <si>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</si>
  <si>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</si>
  <si>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</si>
  <si>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</si>
  <si>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</si>
  <si>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</si>
  <si>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</si>
  <si>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</si>
  <si>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</si>
  <si>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</si>
  <si>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</si>
  <si>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</si>
  <si>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</si>
  <si>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</si>
  <si>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</si>
  <si>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</si>
  <si>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</si>
  <si>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</si>
  <si>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</si>
  <si>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</si>
  <si>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</si>
  <si>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</si>
  <si>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</si>
  <si>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</si>
  <si>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</si>
  <si>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</si>
  <si>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</si>
  <si>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</si>
  <si>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</si>
  <si>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</si>
  <si>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</si>
  <si>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</si>
  <si>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</si>
  <si>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</si>
  <si>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</si>
  <si>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</si>
  <si>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</si>
  <si>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</si>
  <si>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</si>
  <si>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</si>
  <si>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</si>
  <si>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</si>
  <si>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</si>
  <si>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</si>
  <si>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</si>
  <si>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</si>
  <si>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</si>
  <si>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</si>
  <si>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</si>
  <si>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</si>
  <si>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</si>
  <si>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</si>
  <si>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</si>
  <si>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</si>
  <si>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</si>
  <si>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</si>
  <si>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</si>
  <si>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</si>
  <si>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</si>
  <si>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</si>
  <si>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</si>
  <si>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</si>
  <si>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</si>
  <si>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</si>
  <si>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</si>
  <si>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</si>
  <si>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</si>
  <si>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</si>
  <si>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</si>
  <si>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</si>
  <si>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</si>
  <si>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</si>
  <si>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</si>
  <si>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</si>
  <si>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</si>
  <si>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</si>
  <si>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</si>
  <si>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</si>
  <si>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</si>
  <si>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</si>
  <si>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</si>
  <si>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</si>
  <si>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</si>
  <si>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</si>
  <si>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</si>
  <si>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</si>
  <si>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</si>
  <si>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</si>
  <si>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</si>
  <si>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</si>
  <si>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</si>
  <si>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</si>
  <si>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</si>
  <si>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</si>
  <si>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</si>
  <si>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</si>
  <si>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</si>
  <si>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</si>
  <si>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</si>
  <si>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</si>
  <si>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</si>
  <si>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</si>
  <si>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</si>
  <si>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</si>
  <si>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</si>
  <si>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</si>
  <si>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</si>
  <si>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</si>
  <si>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</si>
  <si>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</si>
  <si>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</si>
  <si>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</si>
  <si>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</si>
  <si>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</si>
  <si>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</si>
  <si>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</si>
  <si>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</si>
  <si>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</si>
  <si>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</si>
  <si>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</si>
  <si>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</si>
  <si>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</si>
  <si>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</si>
  <si>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</si>
  <si>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</si>
  <si>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</si>
  <si>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</si>
  <si>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</si>
  <si>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</si>
  <si>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</si>
  <si>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</si>
  <si>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</si>
  <si>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</si>
  <si>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</si>
  <si>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</si>
  <si>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</si>
  <si>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</si>
  <si>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</si>
  <si>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</si>
  <si>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</si>
  <si>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</si>
  <si>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</si>
  <si>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</si>
  <si>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</si>
  <si>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</si>
  <si>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</si>
  <si>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</si>
  <si>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</si>
  <si>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</si>
  <si>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</si>
  <si>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</si>
  <si>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</si>
  <si>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</si>
  <si>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</si>
  <si>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</si>
  <si>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</si>
  <si>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</si>
  <si>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</si>
  <si>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</si>
  <si>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</si>
  <si>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</si>
  <si>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</si>
  <si>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</si>
  <si>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</si>
  <si>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</si>
  <si>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</si>
  <si>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</si>
  <si>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</si>
  <si>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</si>
  <si>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</si>
  <si>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</si>
  <si>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</si>
  <si>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</si>
  <si>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</si>
  <si>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</si>
  <si>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</si>
  <si>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</si>
  <si>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</si>
  <si>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</si>
  <si>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</si>
  <si>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</si>
  <si>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</si>
  <si>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</si>
  <si>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</si>
  <si>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</si>
  <si>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</si>
  <si>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</si>
  <si>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</si>
  <si>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</si>
  <si>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</si>
  <si>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</si>
  <si>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</si>
  <si>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</si>
  <si>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</si>
  <si>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</si>
  <si>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</si>
  <si>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</si>
  <si>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</si>
  <si>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</si>
  <si>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</si>
  <si>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</si>
  <si>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</si>
  <si>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</si>
  <si>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</si>
  <si>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</si>
  <si>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</si>
  <si>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</si>
  <si>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</si>
  <si>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</si>
  <si>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</si>
  <si>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</si>
  <si>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</si>
  <si>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</si>
  <si>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</si>
  <si>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</si>
  <si>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</si>
  <si>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</si>
  <si>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</si>
  <si>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</si>
  <si>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</si>
  <si>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</si>
  <si>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</si>
  <si>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</si>
  <si>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</si>
  <si>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</si>
  <si>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</si>
  <si>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</si>
  <si>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</si>
  <si>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</si>
  <si>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</si>
  <si>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</si>
  <si>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</si>
  <si>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</si>
  <si>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</si>
  <si>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</si>
  <si>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</si>
  <si>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</si>
  <si>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</si>
  <si>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</si>
  <si>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</si>
  <si>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</si>
  <si>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</si>
  <si>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</si>
  <si>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</si>
  <si>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</si>
  <si>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</si>
  <si>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</si>
  <si>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</si>
  <si>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</si>
  <si>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</si>
  <si>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</si>
  <si>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</si>
  <si>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</si>
  <si>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</si>
  <si>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</si>
  <si>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</si>
  <si>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</si>
  <si>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</si>
  <si>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</si>
  <si>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</si>
  <si>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</si>
  <si>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</si>
  <si>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</si>
  <si>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</si>
  <si>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</si>
  <si>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</si>
  <si>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</si>
  <si>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</si>
  <si>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</si>
  <si>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</si>
  <si>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</si>
  <si>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</si>
  <si>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</si>
  <si>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</si>
  <si>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</si>
  <si>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</si>
  <si>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</si>
  <si>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</si>
  <si>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</si>
  <si>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</si>
  <si>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</si>
  <si>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</si>
  <si>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</si>
  <si>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</si>
  <si>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</si>
  <si>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</si>
  <si>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</si>
  <si>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</si>
  <si>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</si>
  <si>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</si>
  <si>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</si>
  <si>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</si>
  <si>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</si>
  <si>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</si>
  <si>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</si>
  <si>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</si>
  <si>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</si>
  <si>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</si>
  <si>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</si>
  <si>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</si>
  <si>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</si>
  <si>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</si>
  <si>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</si>
  <si>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</si>
  <si>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</si>
  <si>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</si>
  <si>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</si>
  <si>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</si>
  <si>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</si>
  <si>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</si>
  <si>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</si>
  <si>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</si>
  <si>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</si>
  <si>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</si>
  <si>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</si>
  <si>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</si>
  <si>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</si>
  <si>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</si>
  <si>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</si>
  <si>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</si>
  <si>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</si>
  <si>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</si>
  <si>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</si>
  <si>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</si>
  <si>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</si>
  <si>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</si>
  <si>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</si>
  <si>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</si>
  <si>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</si>
  <si>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</si>
  <si>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</si>
  <si>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</si>
  <si>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</si>
  <si>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</si>
  <si>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</si>
  <si>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</si>
  <si>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</si>
  <si>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</si>
  <si>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</si>
  <si>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</si>
  <si>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</si>
  <si>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</si>
  <si>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</si>
  <si>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</si>
  <si>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</si>
  <si>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</si>
  <si>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</si>
  <si>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</si>
  <si>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</si>
  <si>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</si>
  <si>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</si>
  <si>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</si>
  <si>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</si>
  <si>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</si>
  <si>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</si>
  <si>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</si>
  <si>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</si>
  <si>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</si>
  <si>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</si>
  <si>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</si>
  <si>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</si>
  <si>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</si>
  <si>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</si>
  <si>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</si>
  <si>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</si>
  <si>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</si>
  <si>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</si>
  <si>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</si>
  <si>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</si>
  <si>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</si>
  <si>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</si>
  <si>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</si>
  <si>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</si>
  <si>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</si>
  <si>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</si>
  <si>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</si>
  <si>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</si>
  <si>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</si>
  <si>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</si>
  <si>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</si>
  <si>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</si>
  <si>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</si>
  <si>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</si>
  <si>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</si>
  <si>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</si>
  <si>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</si>
  <si>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</si>
  <si>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</si>
  <si>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</si>
  <si>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</si>
  <si>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</si>
  <si>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</si>
  <si>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</si>
  <si>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</si>
  <si>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</si>
  <si>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</si>
  <si>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</si>
  <si>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</si>
  <si>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</si>
  <si>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</si>
  <si>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</si>
  <si>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</si>
  <si>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</si>
  <si>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</si>
  <si>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</si>
  <si>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</si>
  <si>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</si>
  <si>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</si>
  <si>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</si>
  <si>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</si>
  <si>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</si>
  <si>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</si>
  <si>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</si>
  <si>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</si>
  <si>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</si>
  <si>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</si>
  <si>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</si>
  <si>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</si>
  <si>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</si>
  <si>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</si>
  <si>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</si>
  <si>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</si>
  <si>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</si>
  <si>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</si>
  <si>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</si>
  <si>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</si>
  <si>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</si>
  <si>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</si>
  <si>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</si>
  <si>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</si>
  <si>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</si>
  <si>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</si>
  <si>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</si>
  <si>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</si>
  <si>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</si>
  <si>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</si>
  <si>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</si>
  <si>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</si>
  <si>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</si>
  <si>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</si>
  <si>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</si>
  <si>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</si>
  <si>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</si>
  <si>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</si>
  <si>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</si>
  <si>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</si>
  <si>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</si>
  <si>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</si>
  <si>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</si>
  <si>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</si>
  <si>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</si>
  <si>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</si>
  <si>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</si>
  <si>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</si>
  <si>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</si>
  <si>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</si>
  <si>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</si>
  <si>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</si>
  <si>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</si>
  <si>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</si>
  <si>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</si>
  <si>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</si>
  <si>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</si>
  <si>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</si>
  <si>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</si>
  <si>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</si>
  <si>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</si>
  <si>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</si>
  <si>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</si>
  <si>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</si>
  <si>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</si>
  <si>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</si>
  <si>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</si>
  <si>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</si>
  <si>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</si>
  <si>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</si>
  <si>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</si>
  <si>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</si>
  <si>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</si>
  <si>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</si>
  <si>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</si>
  <si>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</si>
  <si>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</si>
  <si>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</si>
  <si>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</si>
  <si>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</si>
  <si>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</si>
  <si>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</si>
  <si>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</si>
  <si>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</si>
  <si>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</si>
  <si>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</si>
  <si>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</si>
  <si>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</si>
  <si>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</si>
  <si>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</si>
  <si>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</si>
  <si>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</si>
  <si>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</si>
  <si>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</si>
  <si>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</si>
  <si>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</si>
  <si>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</si>
  <si>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</si>
  <si>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</si>
  <si>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</si>
  <si>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</si>
  <si>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</si>
  <si>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</si>
  <si>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</si>
  <si>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</si>
  <si>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</si>
  <si>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</si>
  <si>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</si>
  <si>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</si>
  <si>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</si>
  <si>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</si>
  <si>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</si>
  <si>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</si>
  <si>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</si>
  <si>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</si>
  <si>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</si>
  <si>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</si>
  <si>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</si>
  <si>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</si>
  <si>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</si>
  <si>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</si>
  <si>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</si>
  <si>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</si>
  <si>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</si>
  <si>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</si>
  <si>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</si>
  <si>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</si>
  <si>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</si>
  <si>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</si>
  <si>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</si>
  <si>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</si>
  <si>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</si>
  <si>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</si>
  <si>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</si>
  <si>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</si>
  <si>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</si>
  <si>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</si>
  <si>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</si>
  <si>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</si>
  <si>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</si>
  <si>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</si>
  <si>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</si>
  <si>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</si>
  <si>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</si>
  <si>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</si>
  <si>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</si>
  <si>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</si>
  <si>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</si>
  <si>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</si>
  <si>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</si>
  <si>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</si>
  <si>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</si>
  <si>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</si>
  <si>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</si>
  <si>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</si>
  <si>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</si>
  <si>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</si>
  <si>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</si>
  <si>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</si>
  <si>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</si>
  <si>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</si>
  <si>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</si>
  <si>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</si>
  <si>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</si>
  <si>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</si>
  <si>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</si>
  <si>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</si>
  <si>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</si>
  <si>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</si>
  <si>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</si>
  <si>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</si>
  <si>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</si>
  <si>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</si>
  <si>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</si>
  <si>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</si>
  <si>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</si>
  <si>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</si>
  <si>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</si>
  <si>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</si>
  <si>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</si>
  <si>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</si>
  <si>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</si>
  <si>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</si>
  <si>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</si>
  <si>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</si>
  <si>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</si>
  <si>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</si>
  <si>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</si>
  <si>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</si>
  <si>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</si>
  <si>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</si>
  <si>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</si>
  <si>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</si>
  <si>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</si>
  <si>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</si>
  <si>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</si>
  <si>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</si>
  <si>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</si>
  <si>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</si>
  <si>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</si>
  <si>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</si>
  <si>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</si>
  <si>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</si>
  <si>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</si>
  <si>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</si>
  <si>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</si>
  <si>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</si>
  <si>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</si>
  <si>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</si>
  <si>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</si>
  <si>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</si>
  <si>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</si>
  <si>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</si>
  <si>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</si>
  <si>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</si>
  <si>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</si>
  <si>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</si>
  <si>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</si>
  <si>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</si>
  <si>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</si>
  <si>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</si>
  <si>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</si>
  <si>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</si>
  <si>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</si>
  <si>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</si>
  <si>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</si>
  <si>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</si>
  <si>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</si>
  <si>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</si>
  <si>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</si>
  <si>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</si>
  <si>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</si>
  <si>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</si>
  <si>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</si>
  <si>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</si>
  <si>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</si>
  <si>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</si>
  <si>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</si>
  <si>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</si>
  <si>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</si>
  <si>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</si>
  <si>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</si>
  <si>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</si>
  <si>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</si>
  <si>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</si>
  <si>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</si>
  <si>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</si>
  <si>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</si>
  <si>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</si>
  <si>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</si>
  <si>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</si>
  <si>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</si>
  <si>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</si>
  <si>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</si>
  <si>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</si>
  <si>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</si>
  <si>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</si>
  <si>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</si>
  <si>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</si>
  <si>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</si>
  <si>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</si>
  <si>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</si>
  <si>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</si>
  <si>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</si>
  <si>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</si>
  <si>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</si>
  <si>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</si>
  <si>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</si>
  <si>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</si>
  <si>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</si>
  <si>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</si>
  <si>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</si>
  <si>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</si>
  <si>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</si>
  <si>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</si>
  <si>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</si>
  <si>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</si>
  <si>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</si>
  <si>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</si>
  <si>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</si>
  <si>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</si>
  <si>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</si>
  <si>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</si>
  <si>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</si>
  <si>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</si>
  <si>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</si>
  <si>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</si>
  <si>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</si>
  <si>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</si>
  <si>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</si>
  <si>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</si>
  <si>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</si>
  <si>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</si>
  <si>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</si>
  <si>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</si>
  <si>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</si>
  <si>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</si>
  <si>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</si>
  <si>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</si>
  <si>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</si>
  <si>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</si>
  <si>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</si>
  <si>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</si>
  <si>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</si>
  <si>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</si>
  <si>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</si>
  <si>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</si>
  <si>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</si>
  <si>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</si>
  <si>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</si>
  <si>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</si>
  <si>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</si>
  <si>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</si>
  <si>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</si>
  <si>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</si>
  <si>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</si>
  <si>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</si>
  <si>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</si>
  <si>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</si>
  <si>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</si>
  <si>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</si>
  <si>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</si>
  <si>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</si>
  <si>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</si>
  <si>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</si>
  <si>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</si>
  <si>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</si>
  <si>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</si>
  <si>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</si>
  <si>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</si>
  <si>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</si>
  <si>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</si>
  <si>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</si>
  <si>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</si>
  <si>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</si>
  <si>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</si>
  <si>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</si>
  <si>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</si>
  <si>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</si>
  <si>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</si>
  <si>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</si>
  <si>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</si>
  <si>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</si>
  <si>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</si>
  <si>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</si>
  <si>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</si>
  <si>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</si>
  <si>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</si>
  <si>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</si>
  <si>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</si>
  <si>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</si>
  <si>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</si>
  <si>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</si>
  <si>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</si>
  <si>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</si>
  <si>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</si>
  <si>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</si>
  <si>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</si>
  <si>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</si>
  <si>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</si>
  <si>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</si>
  <si>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</si>
  <si>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</si>
  <si>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</si>
  <si>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</si>
  <si>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</si>
  <si>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</si>
  <si>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</si>
  <si>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</si>
  <si>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</si>
  <si>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</si>
  <si>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</si>
  <si>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</si>
  <si>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</si>
  <si>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</si>
  <si>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</si>
  <si>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</si>
  <si>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</si>
  <si>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</si>
  <si>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</si>
  <si>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</si>
  <si>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</si>
  <si>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</si>
  <si>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</si>
  <si>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</si>
  <si>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</si>
  <si>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</si>
  <si>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</si>
  <si>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</si>
  <si>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</si>
  <si>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</si>
  <si>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</si>
  <si>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</si>
  <si>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</si>
  <si>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</si>
  <si>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</si>
  <si>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</si>
  <si>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</si>
  <si>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</si>
  <si>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</si>
  <si>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</si>
  <si>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</si>
  <si>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</si>
  <si>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</si>
  <si>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</si>
  <si>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</si>
  <si>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</si>
  <si>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</si>
  <si>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</si>
  <si>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</si>
  <si>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</si>
  <si>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</si>
  <si>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</si>
  <si>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</si>
  <si>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</si>
  <si>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</si>
  <si>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</si>
  <si>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</si>
  <si>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</si>
  <si>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</si>
  <si>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</si>
  <si>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</si>
  <si>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</si>
  <si>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</si>
  <si>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</si>
  <si>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</si>
  <si>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</si>
  <si>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</si>
  <si>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</si>
  <si>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</si>
  <si>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</si>
  <si>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</si>
  <si>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</si>
  <si>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</si>
  <si>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</si>
  <si>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</si>
  <si>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</si>
  <si>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</si>
  <si>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</si>
  <si>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</si>
  <si>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</si>
  <si>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</si>
  <si>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</si>
  <si>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</si>
  <si>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</si>
  <si>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</si>
  <si>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</si>
  <si>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</si>
  <si>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</si>
  <si>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</si>
  <si>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</si>
  <si>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</si>
  <si>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</si>
  <si>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</si>
  <si>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</si>
  <si>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</si>
  <si>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</si>
  <si>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</si>
  <si>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</si>
  <si>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</si>
  <si>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</si>
  <si>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</si>
  <si>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</si>
  <si>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</si>
  <si>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</si>
  <si>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</si>
  <si>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</si>
  <si>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</si>
  <si>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</si>
  <si>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</si>
  <si>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</si>
  <si>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</si>
  <si>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</si>
  <si>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</si>
  <si>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</si>
  <si>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</si>
  <si>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</si>
  <si>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</si>
  <si>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</si>
  <si>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</si>
  <si>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</si>
  <si>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</si>
  <si>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</si>
  <si>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</si>
  <si>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</si>
  <si>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</si>
  <si>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</si>
  <si>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</si>
  <si>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</si>
  <si>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</si>
  <si>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</si>
  <si>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</si>
  <si>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</si>
  <si>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</si>
  <si>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</si>
  <si>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</si>
  <si>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</si>
  <si>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</si>
  <si>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</si>
  <si>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</si>
  <si>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</si>
  <si>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</si>
  <si>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</si>
  <si>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</si>
  <si>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</si>
  <si>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</si>
  <si>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</si>
  <si>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</si>
  <si>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</si>
  <si>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</si>
  <si>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</si>
  <si>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</si>
  <si>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</si>
  <si>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</si>
  <si>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</si>
  <si>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</si>
  <si>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</si>
  <si>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</si>
  <si>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</si>
  <si>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</si>
  <si>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</si>
  <si>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</si>
  <si>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</si>
  <si>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</si>
  <si>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</si>
  <si>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</si>
  <si>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</si>
  <si>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</si>
  <si>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</si>
  <si>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</si>
  <si>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</si>
  <si>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</si>
  <si>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</si>
  <si>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</si>
  <si>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</si>
  <si>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</si>
  <si>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</si>
  <si>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</si>
  <si>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</si>
  <si>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</si>
  <si>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</si>
  <si>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</si>
  <si>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</si>
  <si>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</si>
  <si>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</si>
  <si>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</si>
  <si>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</si>
  <si>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</si>
  <si>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</si>
  <si>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</si>
  <si>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</si>
  <si>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</si>
  <si>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</si>
  <si>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</si>
  <si>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</si>
  <si>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</si>
  <si>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</si>
  <si>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</si>
  <si>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</si>
  <si>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</si>
  <si>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</si>
  <si>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</si>
  <si>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</si>
  <si>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</si>
  <si>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</si>
  <si>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</si>
  <si>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</si>
  <si>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</si>
  <si>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</si>
  <si>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</si>
  <si>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</si>
  <si>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</si>
  <si>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</si>
  <si>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</si>
  <si>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</si>
  <si>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</si>
  <si>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</si>
  <si>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</si>
  <si>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</si>
  <si>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</si>
  <si>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</si>
  <si>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</si>
  <si>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</si>
  <si>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</si>
  <si>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</si>
  <si>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</si>
  <si>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</si>
  <si>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</si>
  <si>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</si>
  <si>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</si>
  <si>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</si>
  <si>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</si>
  <si>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</si>
  <si>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</si>
  <si>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</si>
  <si>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</si>
  <si>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</si>
  <si>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</si>
  <si>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</si>
  <si>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</si>
  <si>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</si>
  <si>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</si>
  <si>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</si>
  <si>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</si>
  <si>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</si>
  <si>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</si>
  <si>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</si>
  <si>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</si>
  <si>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</si>
  <si>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</si>
  <si>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</si>
  <si>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</si>
  <si>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</si>
  <si>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</si>
  <si>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</si>
  <si>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</si>
  <si>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</si>
  <si>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</si>
  <si>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</si>
  <si>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</si>
  <si>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</si>
  <si>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</si>
  <si>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</si>
  <si>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</si>
  <si>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</si>
  <si>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</si>
  <si>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</si>
  <si>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</si>
  <si>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</si>
  <si>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</si>
  <si>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</si>
  <si>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</si>
  <si>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</si>
  <si>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</si>
  <si>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</si>
  <si>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</si>
  <si>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</si>
  <si>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</si>
  <si>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</si>
  <si>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</si>
  <si>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</si>
  <si>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</si>
  <si>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</si>
  <si>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</si>
  <si>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</si>
  <si>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</si>
  <si>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</si>
  <si>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</si>
  <si>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</si>
  <si>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</si>
  <si>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</si>
  <si>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</si>
  <si>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</si>
  <si>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</si>
  <si>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</si>
  <si>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</si>
  <si>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</si>
  <si>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</si>
  <si>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</si>
  <si>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</si>
  <si>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</si>
  <si>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</si>
  <si>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</si>
  <si>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</si>
  <si>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</si>
  <si>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</si>
  <si>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</si>
  <si>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</si>
  <si>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</si>
  <si>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</si>
  <si>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</si>
  <si>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</si>
  <si>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</si>
  <si>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</si>
  <si>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</si>
  <si>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</si>
  <si>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</si>
  <si>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</si>
  <si>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</si>
  <si>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</si>
  <si>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</si>
  <si>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</si>
  <si>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</si>
  <si>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</si>
  <si>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</si>
  <si>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</si>
  <si>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</si>
  <si>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</si>
  <si>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</si>
  <si>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</si>
  <si>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</si>
  <si>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</si>
  <si>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</si>
  <si>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</si>
  <si>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</si>
  <si>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</si>
  <si>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</si>
  <si>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</si>
  <si>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</si>
  <si>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</si>
  <si>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</si>
  <si>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</si>
  <si>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</si>
  <si>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</si>
  <si>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</si>
  <si>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</si>
  <si>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</si>
  <si>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</si>
  <si>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</si>
  <si>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</si>
  <si>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</si>
  <si>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</si>
  <si>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</si>
  <si>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</si>
  <si>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</si>
  <si>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</si>
  <si>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</si>
  <si>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</si>
  <si>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</si>
  <si>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</si>
  <si>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</si>
  <si>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</si>
  <si>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</si>
  <si>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</si>
  <si>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</si>
  <si>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</si>
  <si>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</si>
  <si>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</si>
  <si>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</si>
  <si>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</si>
  <si>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</si>
  <si>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</si>
  <si>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</si>
  <si>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</si>
  <si>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</si>
  <si>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</si>
  <si>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</si>
  <si>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</si>
  <si>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</si>
  <si>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</si>
  <si>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</si>
  <si>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</si>
  <si>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</si>
  <si>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</si>
  <si>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</si>
  <si>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</si>
  <si>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</si>
  <si>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</si>
  <si>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</si>
  <si>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</si>
  <si>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</si>
  <si>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</si>
  <si>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</si>
  <si>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</si>
  <si>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</si>
  <si>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</si>
  <si>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</si>
  <si>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</si>
  <si>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</si>
  <si>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</si>
  <si>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</si>
  <si>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</si>
  <si>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</si>
  <si>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</si>
  <si>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</si>
  <si>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</si>
  <si>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</si>
  <si>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</si>
  <si>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</si>
  <si>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</si>
  <si>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</si>
  <si>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</si>
  <si>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</si>
  <si>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</si>
  <si>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</si>
  <si>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</si>
  <si>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</si>
  <si>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</si>
  <si>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</si>
  <si>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</si>
  <si>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</si>
  <si>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</si>
  <si>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</si>
  <si>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</si>
  <si>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</si>
  <si>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</si>
  <si>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</si>
  <si>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</si>
  <si>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</si>
  <si>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</si>
  <si>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</si>
  <si>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</si>
  <si>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</si>
  <si>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</si>
  <si>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</si>
  <si>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</si>
  <si>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</si>
  <si>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</si>
  <si>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</si>
  <si>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</si>
  <si>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</si>
  <si>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</si>
  <si>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</si>
  <si>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</si>
  <si>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</si>
  <si>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</si>
  <si>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</si>
  <si>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</si>
  <si>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</si>
  <si>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</si>
  <si>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</si>
  <si>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</si>
  <si>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</si>
  <si>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</si>
  <si>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</si>
  <si>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</si>
  <si>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</si>
  <si>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</si>
  <si>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</si>
  <si>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</si>
  <si>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</si>
  <si>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</si>
  <si>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</si>
  <si>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</si>
  <si>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</si>
  <si>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</si>
  <si>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</si>
  <si>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</si>
  <si>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</si>
  <si>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</si>
  <si>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</si>
  <si>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</si>
  <si>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</si>
  <si>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</si>
  <si>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</si>
  <si>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</si>
  <si>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</si>
  <si>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</si>
  <si>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</si>
  <si>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</si>
  <si>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</si>
  <si>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</si>
  <si>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</si>
  <si>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</si>
  <si>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</si>
  <si>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</si>
  <si>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</si>
  <si>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</si>
  <si>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</si>
  <si>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</si>
  <si>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</si>
  <si>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</si>
  <si>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</si>
  <si>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</si>
  <si>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</si>
  <si>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</si>
  <si>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</si>
  <si>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</si>
  <si>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</si>
  <si>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</si>
  <si>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</si>
  <si>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</si>
  <si>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</si>
  <si>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</si>
  <si>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</si>
  <si>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</si>
  <si>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</si>
  <si>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</si>
  <si>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</si>
  <si>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</si>
  <si>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</si>
  <si>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</si>
  <si>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</si>
  <si>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</si>
  <si>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</si>
  <si>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</si>
  <si>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</si>
  <si>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</si>
  <si>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</si>
  <si>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</si>
  <si>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</si>
  <si>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</si>
  <si>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</si>
  <si>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</si>
  <si>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</si>
  <si>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</si>
  <si>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</si>
  <si>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</si>
  <si>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</si>
  <si>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</si>
  <si>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</si>
  <si>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</si>
  <si>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</si>
  <si>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</si>
  <si>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</si>
  <si>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</si>
  <si>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</si>
  <si>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</si>
  <si>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</si>
  <si>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</si>
  <si>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</si>
  <si>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</si>
  <si>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</si>
  <si>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</si>
  <si>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</si>
  <si>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</si>
  <si>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</si>
  <si>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</si>
  <si>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</si>
  <si>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</si>
  <si>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</si>
  <si>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</si>
  <si>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</si>
  <si>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</si>
  <si>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</si>
  <si>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</si>
  <si>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</si>
  <si>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</si>
  <si>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</si>
  <si>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</si>
  <si>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</si>
  <si>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</si>
  <si>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</si>
  <si>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</si>
  <si>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</si>
  <si>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</si>
  <si>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</si>
  <si>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</si>
  <si>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</si>
  <si>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</si>
  <si>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</si>
  <si>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</si>
  <si>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</si>
  <si>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</si>
  <si>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</si>
  <si>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</si>
  <si>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</si>
  <si>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</si>
  <si>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</si>
  <si>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</si>
  <si>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</si>
  <si>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</si>
  <si>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</si>
  <si>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</si>
  <si>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</si>
  <si>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</si>
  <si>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</si>
  <si>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</si>
  <si>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</si>
  <si>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</si>
  <si>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</si>
  <si>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</si>
  <si>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</si>
  <si>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</si>
  <si>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</si>
  <si>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</si>
  <si>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</si>
  <si>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</si>
  <si>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</si>
  <si>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</si>
  <si>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</si>
  <si>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</si>
  <si>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</si>
  <si>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</si>
  <si>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</si>
  <si>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</si>
  <si>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</si>
  <si>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</si>
  <si>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</si>
  <si>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</si>
  <si>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</si>
  <si>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</si>
  <si>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</si>
  <si>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</si>
  <si>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</si>
  <si>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</si>
  <si>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</si>
  <si>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</si>
  <si>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</si>
  <si>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</si>
  <si>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</si>
  <si>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</si>
  <si>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</si>
  <si>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</si>
  <si>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</si>
  <si>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</si>
  <si>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</si>
  <si>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</si>
  <si>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</si>
  <si>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</si>
  <si>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</si>
  <si>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</si>
  <si>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</si>
  <si>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</si>
  <si>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</si>
  <si>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</si>
  <si>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</si>
  <si>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</si>
  <si>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</si>
  <si>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</si>
  <si>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</si>
  <si>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</si>
  <si>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</si>
  <si>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</si>
  <si>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</si>
  <si>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</si>
  <si>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</si>
  <si>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</si>
  <si>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</si>
  <si>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</si>
  <si>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</si>
  <si>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</si>
  <si>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</si>
  <si>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</si>
  <si>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</si>
  <si>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</si>
  <si>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</si>
  <si>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</si>
  <si>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</si>
  <si>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</si>
  <si>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</si>
  <si>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</si>
  <si>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</si>
  <si>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</si>
  <si>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</si>
  <si>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</si>
  <si>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</si>
  <si>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</si>
  <si>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</si>
  <si>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</si>
  <si>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</si>
  <si>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</si>
  <si>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</si>
  <si>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</si>
  <si>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</si>
  <si>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</si>
  <si>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</si>
  <si>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</si>
  <si>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</si>
  <si>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</si>
  <si>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</si>
  <si>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</si>
  <si>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</si>
  <si>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</si>
  <si>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</si>
  <si>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</si>
  <si>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</si>
  <si>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</si>
  <si>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</si>
  <si>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</si>
  <si>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</si>
  <si>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</si>
  <si>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</si>
  <si>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</si>
  <si>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</si>
  <si>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</si>
  <si>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</si>
  <si>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</si>
  <si>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</si>
  <si>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</si>
  <si>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</si>
  <si>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</si>
  <si>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</si>
  <si>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</si>
  <si>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</si>
  <si>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</si>
  <si>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</si>
  <si>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</si>
  <si>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</si>
  <si>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</si>
  <si>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</si>
  <si>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</si>
  <si>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</si>
  <si>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</si>
  <si>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</si>
  <si>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</si>
  <si>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</si>
  <si>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</si>
  <si>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</si>
  <si>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</si>
  <si>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</si>
  <si>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</si>
  <si>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</si>
  <si>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</si>
  <si>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</si>
  <si>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</si>
  <si>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</si>
  <si>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</si>
  <si>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</si>
  <si>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</si>
  <si>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</si>
  <si>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</si>
  <si>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</si>
  <si>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</si>
  <si>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</si>
  <si>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</si>
  <si>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</si>
  <si>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</si>
  <si>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</si>
  <si>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</si>
  <si>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</si>
  <si>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</si>
  <si>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</si>
  <si>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</si>
  <si>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</si>
  <si>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</si>
  <si>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</si>
  <si>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</si>
  <si>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</si>
  <si>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</si>
  <si>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</si>
  <si>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</si>
  <si>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</si>
  <si>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</si>
  <si>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</si>
  <si>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</si>
  <si>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</si>
  <si>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</si>
  <si>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</si>
  <si>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</si>
  <si>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</si>
  <si>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</si>
  <si>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</si>
  <si>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</si>
  <si>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</si>
  <si>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</si>
  <si>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</si>
  <si>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</si>
  <si>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</si>
  <si>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</si>
  <si>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</si>
  <si>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</si>
  <si>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</si>
  <si>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</si>
  <si>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</si>
  <si>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</si>
  <si>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</si>
  <si>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</si>
  <si>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</si>
  <si>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</si>
  <si>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</si>
  <si>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</si>
  <si>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</si>
  <si>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</si>
  <si>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</si>
  <si>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</si>
  <si>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</si>
  <si>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</si>
  <si>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</si>
  <si>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</si>
  <si>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</si>
  <si>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</si>
  <si>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</si>
  <si>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</si>
  <si>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</si>
  <si>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</si>
  <si>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</si>
  <si>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</si>
  <si>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</si>
  <si>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</si>
  <si>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</si>
  <si>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</si>
  <si>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</si>
  <si>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</si>
  <si>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</si>
  <si>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</si>
  <si>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</si>
  <si>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</si>
  <si>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</si>
  <si>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</si>
  <si>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</si>
  <si>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</si>
  <si>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</si>
  <si>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</si>
  <si>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</si>
  <si>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</si>
  <si>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</si>
  <si>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</si>
  <si>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</si>
  <si>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</si>
  <si>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</si>
  <si>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</si>
  <si>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</si>
  <si>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</si>
  <si>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</si>
  <si>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</si>
  <si>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</si>
  <si>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</si>
  <si>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</si>
  <si>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</si>
  <si>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</si>
  <si>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</si>
  <si>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</si>
  <si>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</si>
  <si>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</si>
  <si>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</si>
  <si>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</si>
  <si>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</si>
  <si>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</si>
  <si>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</si>
  <si>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</si>
  <si>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</si>
  <si>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</si>
  <si>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</si>
  <si>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</si>
  <si>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</si>
  <si>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</si>
  <si>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</si>
  <si>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</si>
  <si>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</si>
  <si>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</si>
  <si>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</si>
  <si>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</si>
  <si>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</si>
  <si>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</si>
  <si>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</si>
  <si>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</si>
  <si>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</si>
  <si>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</si>
  <si>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</si>
  <si>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</si>
  <si>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</si>
  <si>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</si>
  <si>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</si>
  <si>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</si>
  <si>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</si>
  <si>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</si>
  <si>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</si>
  <si>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</si>
  <si>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</si>
  <si>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</si>
  <si>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</si>
  <si>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</si>
  <si>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</si>
  <si>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</si>
  <si>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</si>
  <si>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</si>
  <si>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</si>
  <si>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</si>
  <si>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</si>
  <si>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</si>
  <si>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</si>
  <si>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</si>
  <si>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</si>
  <si>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</si>
  <si>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</si>
  <si>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</si>
  <si>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</si>
  <si>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</si>
  <si>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</si>
  <si>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</si>
  <si>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</si>
  <si>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</si>
  <si>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</si>
  <si>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</si>
  <si>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</si>
  <si>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</si>
  <si>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</si>
  <si>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</si>
  <si>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</si>
  <si>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</si>
  <si>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</si>
  <si>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</si>
  <si>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</si>
  <si>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</si>
  <si>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</si>
  <si>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</si>
  <si>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</si>
  <si>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</si>
  <si>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</si>
  <si>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</si>
  <si>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</si>
  <si>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</si>
  <si>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</si>
  <si>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</si>
  <si>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</si>
  <si>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</si>
  <si>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</si>
  <si>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</si>
  <si>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</si>
  <si>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</si>
  <si>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</si>
  <si>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</si>
  <si>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</si>
  <si>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</si>
  <si>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</si>
  <si>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</si>
  <si>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</si>
  <si>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</si>
  <si>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</si>
  <si>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</si>
  <si>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</si>
  <si>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</si>
  <si>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</si>
  <si>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</si>
  <si>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</si>
  <si>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</si>
  <si>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</si>
  <si>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</si>
  <si>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</si>
  <si>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</si>
  <si>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</si>
  <si>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</si>
  <si>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</si>
  <si>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</si>
  <si>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</si>
  <si>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</si>
  <si>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</si>
  <si>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</si>
  <si>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</si>
  <si>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</si>
  <si>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</si>
  <si>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</si>
  <si>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</si>
  <si>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</si>
  <si>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</si>
  <si>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</si>
  <si>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</si>
  <si>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</si>
  <si>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</si>
  <si>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</si>
  <si>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</si>
  <si>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</si>
  <si>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</si>
  <si>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</si>
  <si>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</si>
  <si>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</si>
  <si>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</si>
  <si>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</si>
  <si>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</si>
  <si>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</si>
  <si>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</si>
  <si>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</si>
  <si>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</si>
  <si>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</si>
  <si>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</si>
  <si>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</si>
  <si>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</si>
  <si>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</si>
  <si>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</si>
  <si>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</si>
  <si>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</si>
  <si>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</si>
  <si>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</si>
  <si>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</si>
  <si>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</si>
  <si>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</si>
  <si>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</si>
  <si>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</si>
  <si>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</si>
  <si>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</si>
  <si>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</si>
  <si>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</si>
  <si>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</si>
  <si>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</si>
  <si>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</si>
  <si>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</si>
  <si>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</si>
  <si>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</si>
  <si>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</si>
  <si>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</si>
  <si>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</si>
  <si>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</si>
  <si>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</si>
  <si>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</si>
  <si>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</si>
  <si>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</si>
  <si>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</si>
  <si>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</si>
  <si>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</si>
  <si>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</si>
  <si>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</si>
  <si>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</si>
  <si>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</si>
  <si>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</si>
  <si>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</si>
  <si>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</si>
  <si>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</si>
  <si>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</si>
  <si>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</si>
  <si>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</si>
  <si>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</si>
  <si>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</si>
  <si>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</si>
  <si>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</si>
  <si>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</si>
  <si>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</si>
  <si>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</si>
  <si>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</si>
  <si>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</si>
  <si>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</si>
  <si>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</si>
  <si>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</si>
  <si>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</si>
  <si>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</si>
  <si>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</si>
  <si>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</si>
  <si>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</si>
  <si>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</si>
  <si>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</si>
  <si>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</si>
  <si>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</si>
  <si>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</si>
  <si>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</si>
  <si>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</si>
  <si>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</si>
  <si>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</si>
  <si>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</si>
  <si>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</si>
  <si>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</si>
  <si>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</si>
  <si>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</si>
  <si>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</si>
  <si>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</si>
  <si>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</si>
  <si>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</si>
  <si>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</si>
  <si>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</si>
  <si>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</si>
  <si>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</si>
  <si>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</si>
  <si>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</si>
  <si>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</si>
  <si>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</si>
  <si>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</si>
  <si>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</si>
  <si>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</si>
  <si>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</si>
  <si>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</si>
  <si>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</si>
  <si>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</si>
  <si>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</si>
  <si>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</si>
  <si>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</si>
  <si>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</si>
  <si>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</si>
  <si>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</si>
  <si>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</si>
  <si>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</si>
  <si>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</si>
  <si>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</si>
  <si>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</si>
  <si>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</si>
  <si>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</si>
  <si>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</si>
  <si>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</si>
  <si>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</si>
  <si>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</si>
  <si>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</si>
  <si>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</si>
  <si>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</si>
  <si>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</si>
  <si>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</si>
  <si>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</si>
  <si>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</si>
  <si>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</si>
  <si>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</si>
  <si>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</si>
  <si>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</si>
  <si>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</si>
  <si>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</si>
  <si>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</si>
  <si>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</si>
  <si>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</si>
  <si>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</si>
  <si>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</si>
  <si>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</si>
  <si>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</si>
  <si>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</si>
  <si>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</si>
  <si>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</si>
  <si>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</si>
  <si>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</si>
  <si>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</si>
  <si>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</si>
  <si>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</si>
  <si>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</si>
  <si>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</si>
  <si>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</si>
  <si>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</si>
  <si>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</si>
  <si>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</si>
  <si>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</si>
  <si>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</si>
  <si>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</si>
  <si>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</si>
  <si>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</si>
  <si>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</si>
  <si>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</si>
  <si>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</si>
  <si>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</si>
  <si>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</si>
  <si>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</si>
  <si>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</si>
  <si>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</si>
  <si>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</si>
  <si>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</si>
  <si>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</si>
  <si>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</si>
  <si>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</si>
  <si>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</si>
  <si>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</si>
  <si>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</si>
  <si>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</si>
  <si>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</si>
  <si>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</si>
  <si>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</si>
  <si>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</si>
  <si>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</si>
  <si>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</si>
  <si>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</si>
  <si>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</si>
  <si>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</si>
  <si>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</si>
  <si>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</si>
  <si>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</si>
  <si>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</si>
  <si>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</si>
  <si>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</si>
  <si>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</si>
  <si>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</si>
  <si>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</si>
  <si>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</si>
  <si>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</si>
  <si>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</si>
  <si>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</si>
  <si>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</si>
  <si>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</si>
  <si>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</si>
  <si>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</si>
  <si>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</si>
  <si>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</si>
  <si>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</si>
  <si>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</si>
  <si>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</si>
  <si>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</si>
  <si>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</si>
  <si>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</si>
  <si>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</si>
  <si>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</si>
  <si>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</si>
  <si>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</si>
  <si>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</si>
  <si>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</si>
  <si>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</si>
  <si>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</si>
  <si>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</si>
  <si>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</si>
  <si>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</si>
  <si>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</si>
  <si>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</si>
  <si>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</si>
  <si>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</si>
  <si>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</si>
  <si>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</si>
  <si>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</si>
  <si>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</si>
  <si>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</si>
  <si>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</si>
  <si>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</si>
  <si>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</si>
  <si>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</si>
  <si>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</si>
  <si>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</si>
  <si>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</si>
  <si>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</si>
  <si>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</si>
  <si>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</si>
  <si>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</si>
  <si>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</si>
  <si>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</si>
  <si>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</si>
  <si>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</si>
  <si>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</si>
  <si>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</si>
  <si>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</si>
  <si>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</si>
  <si>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</si>
  <si>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</si>
  <si>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</si>
  <si>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</si>
  <si>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</si>
  <si>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</si>
  <si>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</si>
  <si>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</si>
  <si>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</si>
  <si>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</si>
  <si>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</si>
  <si>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</si>
  <si>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</si>
  <si>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</si>
  <si>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</si>
  <si>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</si>
  <si>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</si>
  <si>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</si>
  <si>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</si>
  <si>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</si>
  <si>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</si>
  <si>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</si>
  <si>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</si>
  <si>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</si>
  <si>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</si>
  <si>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</si>
  <si>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</si>
  <si>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</si>
  <si>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</si>
  <si>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</si>
  <si>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</si>
  <si>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</si>
  <si>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</si>
  <si>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</si>
  <si>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</si>
  <si>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</si>
  <si>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</si>
  <si>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</si>
  <si>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</si>
  <si>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</si>
  <si>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</si>
  <si>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</si>
  <si>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</si>
  <si>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</si>
  <si>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</si>
  <si>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</si>
  <si>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</si>
  <si>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</si>
  <si>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</si>
  <si>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</si>
  <si>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</si>
  <si>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</si>
  <si>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</si>
  <si>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</si>
  <si>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</si>
  <si>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</si>
  <si>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</si>
  <si>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</si>
  <si>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</si>
  <si>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</si>
  <si>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</si>
  <si>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</si>
  <si>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</si>
  <si>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</si>
  <si>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</si>
  <si>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</si>
  <si>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</si>
  <si>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</si>
  <si>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</si>
  <si>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</si>
  <si>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</si>
  <si>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</si>
  <si>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</si>
  <si>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</si>
  <si>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</si>
  <si>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</si>
  <si>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</si>
  <si>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</si>
  <si>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</si>
  <si>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</si>
  <si>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</si>
  <si>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</si>
  <si>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</si>
  <si>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</si>
  <si>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</si>
  <si>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</si>
  <si>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</si>
  <si>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</si>
  <si>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</si>
  <si>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</si>
  <si>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</si>
  <si>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</si>
  <si>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</si>
  <si>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</si>
  <si>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</si>
  <si>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</si>
  <si>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</si>
  <si>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</si>
  <si>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</si>
  <si>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</si>
  <si>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</si>
  <si>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</si>
  <si>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</si>
  <si>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</si>
  <si>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</si>
  <si>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</si>
  <si>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</si>
  <si>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</si>
  <si>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</si>
  <si>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</si>
  <si>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</si>
  <si>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</si>
  <si>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</si>
  <si>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</si>
  <si>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</si>
  <si>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</si>
  <si>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</si>
  <si>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</si>
  <si>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</si>
  <si>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</si>
  <si>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</si>
  <si>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</si>
  <si>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</si>
  <si>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</si>
  <si>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</si>
  <si>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</si>
  <si>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</si>
  <si>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</si>
  <si>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</si>
  <si>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</si>
  <si>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</si>
  <si>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</si>
  <si>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</si>
  <si>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</si>
  <si>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</si>
  <si>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</si>
  <si>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</si>
  <si>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</si>
  <si>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</si>
  <si>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</si>
  <si>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</si>
  <si>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</si>
  <si>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</si>
  <si>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</si>
  <si>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</si>
  <si>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</si>
  <si>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</si>
  <si>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</si>
  <si>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</si>
  <si>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</si>
  <si>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</si>
  <si>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</si>
  <si>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</si>
  <si>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</si>
  <si>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</si>
  <si>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</si>
  <si>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</si>
  <si>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</si>
  <si>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</si>
  <si>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</si>
  <si>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</si>
  <si>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</si>
  <si>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</si>
  <si>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</si>
  <si>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</si>
  <si>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</si>
  <si>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</si>
  <si>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</si>
  <si>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</si>
  <si>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</si>
  <si>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</si>
  <si>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</si>
  <si>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</si>
  <si>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</si>
  <si>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</si>
  <si>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</si>
  <si>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</si>
  <si>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</si>
  <si>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</si>
  <si>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</si>
  <si>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</si>
  <si>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</si>
  <si>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</si>
  <si>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</si>
  <si>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</si>
  <si>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</si>
  <si>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</si>
  <si>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</si>
  <si>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</si>
  <si>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</si>
  <si>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</si>
  <si>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</si>
  <si>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</si>
  <si>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</si>
  <si>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</si>
  <si>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</si>
  <si>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</si>
  <si>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</si>
  <si>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</si>
  <si>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</si>
  <si>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</si>
  <si>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</si>
  <si>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</si>
  <si>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</si>
  <si>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</si>
  <si>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</si>
  <si>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</si>
  <si>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</si>
  <si>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</si>
  <si>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</si>
  <si>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</si>
  <si>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</si>
  <si>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</si>
  <si>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</si>
  <si>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</si>
  <si>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</si>
  <si>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</si>
  <si>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</si>
  <si>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</si>
  <si>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</si>
  <si>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</si>
  <si>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</si>
  <si>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</si>
  <si>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</si>
  <si>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</si>
  <si>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</si>
  <si>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</si>
  <si>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</si>
  <si>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</si>
  <si>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</si>
  <si>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</si>
  <si>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</si>
  <si>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</si>
  <si>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</si>
  <si>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</si>
  <si>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</si>
  <si>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</si>
  <si>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</si>
  <si>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</si>
  <si>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</si>
  <si>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</si>
  <si>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</si>
  <si>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</si>
  <si>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</si>
  <si>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</si>
  <si>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</si>
  <si>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</si>
  <si>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</si>
  <si>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</si>
  <si>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</si>
  <si>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</si>
  <si>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</si>
  <si>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</si>
  <si>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</si>
  <si>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</si>
  <si>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</si>
  <si>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</si>
  <si>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</si>
  <si>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</si>
  <si>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</si>
  <si>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</si>
  <si>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</si>
  <si>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</si>
  <si>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</si>
  <si>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</si>
  <si>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</si>
  <si>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</si>
  <si>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</si>
  <si>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</si>
  <si>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</si>
  <si>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</si>
  <si>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</si>
  <si>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</si>
  <si>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</si>
  <si>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</si>
  <si>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</si>
  <si>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</si>
  <si>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</si>
  <si>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</si>
  <si>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</si>
  <si>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</si>
  <si>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</si>
  <si>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</si>
  <si>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</si>
  <si>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</si>
  <si>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</si>
  <si>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</si>
  <si>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</si>
  <si>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</si>
  <si>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</si>
  <si>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</si>
  <si>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</si>
  <si>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</si>
  <si>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</si>
  <si>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</si>
  <si>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</si>
  <si>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</si>
  <si>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</si>
  <si>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</si>
  <si>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</si>
  <si>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</si>
  <si>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</si>
  <si>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</si>
  <si>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</si>
  <si>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</si>
  <si>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</si>
  <si>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</si>
  <si>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</si>
  <si>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</si>
  <si>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</si>
  <si>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</si>
  <si>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</si>
  <si>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</si>
  <si>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</si>
  <si>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</si>
  <si>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</si>
  <si>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</si>
  <si>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</si>
  <si>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</si>
  <si>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</si>
  <si>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</si>
  <si>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</si>
  <si>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</si>
  <si>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</si>
  <si>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</si>
  <si>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</si>
  <si>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</si>
  <si>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</si>
  <si>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</si>
  <si>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</si>
  <si>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</si>
  <si>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</si>
  <si>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</si>
  <si>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</si>
  <si>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</si>
  <si>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</si>
  <si>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</si>
  <si>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</si>
  <si>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</si>
  <si>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</si>
  <si>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</si>
  <si>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</si>
  <si>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</si>
  <si>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</si>
  <si>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</si>
  <si>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</si>
  <si>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</si>
  <si>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</si>
  <si>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</si>
  <si>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</si>
  <si>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</si>
  <si>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</si>
  <si>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</si>
  <si>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</si>
  <si>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</si>
  <si>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</si>
  <si>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</si>
  <si>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</si>
  <si>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</si>
  <si>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</si>
  <si>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</si>
  <si>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</si>
  <si>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</si>
  <si>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</si>
  <si>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</si>
  <si>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</si>
  <si>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</si>
  <si>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</si>
  <si>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</si>
  <si>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</si>
  <si>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</si>
  <si>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</si>
  <si>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</si>
  <si>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</si>
  <si>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</si>
  <si>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</si>
  <si>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</si>
  <si>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</si>
  <si>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</si>
  <si>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</si>
  <si>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</si>
  <si>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</si>
  <si>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</si>
  <si>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</si>
  <si>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</si>
  <si>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</si>
  <si>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</si>
  <si>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</si>
  <si>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</si>
  <si>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</si>
  <si>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</si>
  <si>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</si>
  <si>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</si>
  <si>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</si>
  <si>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</si>
  <si>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</si>
  <si>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</si>
  <si>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</si>
  <si>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</si>
  <si>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</si>
  <si>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</si>
  <si>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</si>
  <si>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</si>
  <si>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</si>
  <si>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</si>
  <si>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</si>
  <si>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</si>
  <si>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</si>
  <si>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</si>
  <si>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</si>
  <si>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</si>
  <si>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</si>
  <si>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</si>
  <si>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</si>
  <si>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</si>
  <si>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</si>
  <si>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</si>
  <si>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</si>
  <si>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</si>
  <si>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</si>
  <si>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</si>
  <si>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</si>
  <si>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</si>
  <si>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</si>
  <si>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</si>
  <si>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</si>
  <si>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</si>
  <si>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</si>
  <si>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</si>
  <si>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</si>
  <si>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</si>
  <si>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</si>
  <si>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</si>
  <si>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</si>
  <si>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</si>
  <si>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</si>
  <si>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</si>
  <si>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</si>
  <si>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</si>
  <si>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</si>
  <si>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</si>
  <si>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</si>
  <si>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</si>
  <si>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</si>
  <si>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</si>
  <si>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</si>
  <si>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</si>
  <si>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</si>
  <si>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</si>
  <si>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</si>
  <si>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</si>
  <si>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</si>
  <si>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</si>
  <si>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</si>
  <si>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</si>
  <si>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</si>
  <si>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</si>
  <si>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</si>
  <si>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</si>
  <si>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</si>
  <si>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</si>
  <si>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</si>
  <si>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</si>
  <si>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</si>
  <si>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</si>
  <si>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</si>
  <si>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</si>
  <si>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</si>
  <si>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</si>
  <si>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</si>
  <si>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</si>
  <si>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</si>
  <si>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</si>
  <si>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</si>
  <si>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</si>
  <si>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</si>
  <si>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</si>
  <si>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</si>
  <si>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</si>
  <si>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</si>
  <si>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</si>
  <si>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</si>
  <si>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</si>
  <si>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</si>
  <si>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</si>
  <si>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</si>
  <si>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</si>
  <si>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</si>
  <si>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</si>
  <si>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</si>
  <si>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</si>
  <si>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</si>
  <si>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</si>
  <si>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</si>
  <si>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</si>
  <si>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</si>
  <si>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</si>
  <si>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</si>
  <si>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</si>
  <si>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</si>
  <si>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</si>
  <si>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</si>
  <si>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</si>
  <si>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</si>
  <si>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</si>
  <si>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</si>
  <si>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</si>
  <si>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</si>
  <si>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</si>
  <si>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</si>
  <si>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</si>
  <si>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</si>
  <si>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</si>
  <si>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</si>
  <si>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</si>
  <si>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</si>
  <si>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</si>
  <si>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</si>
  <si>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</si>
  <si>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</si>
  <si>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</si>
  <si>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</si>
  <si>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</si>
  <si>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</si>
  <si>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</si>
  <si>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</si>
  <si>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</si>
  <si>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</si>
  <si>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</si>
  <si>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</si>
  <si>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</si>
  <si>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</si>
  <si>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</si>
  <si>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</si>
  <si>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</si>
  <si>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</si>
  <si>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</si>
  <si>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</si>
  <si>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</si>
  <si>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</si>
  <si>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</si>
  <si>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</si>
  <si>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</si>
  <si>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</si>
  <si>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</si>
  <si>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</si>
  <si>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</si>
  <si>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</si>
  <si>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</si>
  <si>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</si>
  <si>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</si>
  <si>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</si>
  <si>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</si>
  <si>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</si>
  <si>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</si>
  <si>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</si>
  <si>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</si>
  <si>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</si>
  <si>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</si>
  <si>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</si>
  <si>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</si>
  <si>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</si>
  <si>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</si>
  <si>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</si>
  <si>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</si>
  <si>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</si>
  <si>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</si>
  <si>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</si>
  <si>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</si>
  <si>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</si>
  <si>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</si>
  <si>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</si>
  <si>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</si>
  <si>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</si>
  <si>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</si>
  <si>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</si>
  <si>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</si>
  <si>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</si>
  <si>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</si>
  <si>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</si>
  <si>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</si>
  <si>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</si>
  <si>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</si>
  <si>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</si>
  <si>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</si>
  <si>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</si>
  <si>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</si>
  <si>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</si>
  <si>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</si>
  <si>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</si>
  <si>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</si>
  <si>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</si>
  <si>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</si>
  <si>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</si>
  <si>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</si>
  <si>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</si>
  <si>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</si>
  <si>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</si>
  <si>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</si>
  <si>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</si>
  <si>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</si>
  <si>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</si>
  <si>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</si>
  <si>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</si>
  <si>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</si>
  <si>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</si>
  <si>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</si>
  <si>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</si>
  <si>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</si>
  <si>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</si>
  <si>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</si>
  <si>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</si>
  <si>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</si>
  <si>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</si>
  <si>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</si>
  <si>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</si>
  <si>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</si>
  <si>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</si>
  <si>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</si>
  <si>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</si>
  <si>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</si>
  <si>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</si>
  <si>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</si>
  <si>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</si>
  <si>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</si>
  <si>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</si>
  <si>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</si>
  <si>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</si>
  <si>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</si>
  <si>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</si>
  <si>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</si>
  <si>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</si>
  <si>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</si>
  <si>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</si>
  <si>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</si>
  <si>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</si>
  <si>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</si>
  <si>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</si>
  <si>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</si>
  <si>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</si>
  <si>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</si>
  <si>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</si>
  <si>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</si>
  <si>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</si>
  <si>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</si>
  <si>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</si>
  <si>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</si>
  <si>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</si>
  <si>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</si>
  <si>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</si>
  <si>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</si>
  <si>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</si>
  <si>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</si>
  <si>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</si>
  <si>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</si>
  <si>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</si>
  <si>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</si>
  <si>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</si>
  <si>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</si>
  <si>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</si>
  <si>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</si>
  <si>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</si>
  <si>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</si>
  <si>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</si>
  <si>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</si>
  <si>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</si>
  <si>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</si>
  <si>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</si>
  <si>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</si>
  <si>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</si>
  <si>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</si>
  <si>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</si>
  <si>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</si>
  <si>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</si>
  <si>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</si>
  <si>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</si>
  <si>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</si>
  <si>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</si>
  <si>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</si>
  <si>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</si>
  <si>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</si>
  <si>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</si>
  <si>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</si>
  <si>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</si>
  <si>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</si>
  <si>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</si>
  <si>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</si>
  <si>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</si>
  <si>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</si>
  <si>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</si>
  <si>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</si>
  <si>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</si>
  <si>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</si>
  <si>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</si>
  <si>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</si>
  <si>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</si>
  <si>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</si>
  <si>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</si>
  <si>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</si>
  <si>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</si>
  <si>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</si>
  <si>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</si>
  <si>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</si>
  <si>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</si>
  <si>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</si>
  <si>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</si>
  <si>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</si>
  <si>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</si>
  <si>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</si>
  <si>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</si>
  <si>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</si>
  <si>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</si>
  <si>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</si>
  <si>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</si>
  <si>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</si>
  <si>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</si>
  <si>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</si>
  <si>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</si>
  <si>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</si>
  <si>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</si>
  <si>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</si>
  <si>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</si>
  <si>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</si>
  <si>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</si>
  <si>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</si>
  <si>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</si>
  <si>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</si>
  <si>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</si>
  <si>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</si>
  <si>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</si>
  <si>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</si>
  <si>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</si>
  <si>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</si>
  <si>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</si>
  <si>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</si>
  <si>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</si>
  <si>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</si>
  <si>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</si>
  <si>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</si>
  <si>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</si>
  <si>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</si>
  <si>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</si>
  <si>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</si>
  <si>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</si>
  <si>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</si>
  <si>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</si>
  <si>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</si>
  <si>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</si>
  <si>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</si>
  <si>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</si>
  <si>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</si>
  <si>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</si>
  <si>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</si>
  <si>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</si>
  <si>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</si>
  <si>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</si>
  <si>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</si>
  <si>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</si>
  <si>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</si>
  <si>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</si>
  <si>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</si>
  <si>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</si>
  <si>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</si>
  <si>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</si>
  <si>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</si>
  <si>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</si>
  <si>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</si>
  <si>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</si>
  <si>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</si>
  <si>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</si>
  <si>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</si>
  <si>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</si>
  <si>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</si>
  <si>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</si>
  <si>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</si>
  <si>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</si>
  <si>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</si>
  <si>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</si>
  <si>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</si>
  <si>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</si>
  <si>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</si>
  <si>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</si>
  <si>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</si>
  <si>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</si>
  <si>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</si>
  <si>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</si>
  <si>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</si>
  <si>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</si>
  <si>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</si>
  <si>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</si>
  <si>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</si>
  <si>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</si>
  <si>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</si>
  <si>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</si>
  <si>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</si>
  <si>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</si>
  <si>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</si>
  <si>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</si>
  <si>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</si>
  <si>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</si>
  <si>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</si>
  <si>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</si>
  <si>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</si>
  <si>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</si>
  <si>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</si>
  <si>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</si>
  <si>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</si>
  <si>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</si>
  <si>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</si>
  <si>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</si>
  <si>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</si>
  <si>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</si>
  <si>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</si>
  <si>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</si>
  <si>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</si>
  <si>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</si>
  <si>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</si>
  <si>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</si>
  <si>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</si>
  <si>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</si>
  <si>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</si>
  <si>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</si>
  <si>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</si>
  <si>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</si>
  <si>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</si>
  <si>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</si>
  <si>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</si>
  <si>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</si>
  <si>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</si>
  <si>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</si>
  <si>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</si>
  <si>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</si>
  <si>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</si>
  <si>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</si>
  <si>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</si>
  <si>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</si>
  <si>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</si>
  <si>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</si>
  <si>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</si>
  <si>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</si>
  <si>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</si>
  <si>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</si>
  <si>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</si>
  <si>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</si>
  <si>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</si>
  <si>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</si>
  <si>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</si>
  <si>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</si>
  <si>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</si>
  <si>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</si>
  <si>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</si>
  <si>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</si>
  <si>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</si>
  <si>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</si>
  <si>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</si>
  <si>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</si>
  <si>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</si>
  <si>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</si>
  <si>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</si>
  <si>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</si>
  <si>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</si>
  <si>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</si>
  <si>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</si>
  <si>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</si>
  <si>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</si>
  <si>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</si>
  <si>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</si>
  <si>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</si>
  <si>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</si>
  <si>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</si>
  <si>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</si>
  <si>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</si>
  <si>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</si>
  <si>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</si>
  <si>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</si>
  <si>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</si>
  <si>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</si>
  <si>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</si>
  <si>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</si>
  <si>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</si>
  <si>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</si>
  <si>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</si>
  <si>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</si>
  <si>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</si>
  <si>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</si>
  <si>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</si>
  <si>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</si>
  <si>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</si>
  <si>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</si>
  <si>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</si>
  <si>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</si>
  <si>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</si>
  <si>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</si>
  <si>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</si>
  <si>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</si>
  <si>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</si>
  <si>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</si>
  <si>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</si>
  <si>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</si>
  <si>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</si>
  <si>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</si>
  <si>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</si>
  <si>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</si>
  <si>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</si>
  <si>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</si>
  <si>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</si>
  <si>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</si>
  <si>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</si>
  <si>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</si>
  <si>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</si>
  <si>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</si>
  <si>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</si>
  <si>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</si>
  <si>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</si>
  <si>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</si>
  <si>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</si>
  <si>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</si>
  <si>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</si>
  <si>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</si>
  <si>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</si>
  <si>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</si>
  <si>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</si>
  <si>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</si>
  <si>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</si>
  <si>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</si>
  <si>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</si>
  <si>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</si>
  <si>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</si>
  <si>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</si>
  <si>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</si>
  <si>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</si>
  <si>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</si>
  <si>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</si>
  <si>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</si>
  <si>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</si>
  <si>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</si>
  <si>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</si>
  <si>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</si>
  <si>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</si>
  <si>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</si>
  <si>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</si>
  <si>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</si>
  <si>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</si>
  <si>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</si>
  <si>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</si>
  <si>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</si>
  <si>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</si>
  <si>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</si>
  <si>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</si>
  <si>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</si>
  <si>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</si>
  <si>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</si>
  <si>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</si>
  <si>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</si>
  <si>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</si>
  <si>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</si>
  <si>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</si>
  <si>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</si>
  <si>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</si>
  <si>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</si>
  <si>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</si>
  <si>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</si>
  <si>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</si>
  <si>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</si>
  <si>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</si>
  <si>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</si>
  <si>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</si>
  <si>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</si>
  <si>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</si>
  <si>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</si>
  <si>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</si>
  <si>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</si>
  <si>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</si>
  <si>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</si>
  <si>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</si>
  <si>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</si>
  <si>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</si>
  <si>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</si>
  <si>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</si>
  <si>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</si>
  <si>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</si>
  <si>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</si>
  <si>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</si>
  <si>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</si>
  <si>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</si>
  <si>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</si>
  <si>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</si>
  <si>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</si>
  <si>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</si>
  <si>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</si>
  <si>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</si>
  <si>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</si>
  <si>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</si>
  <si>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</si>
  <si>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</si>
  <si>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</si>
  <si>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</si>
  <si>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</si>
  <si>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</si>
  <si>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</si>
  <si>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</si>
  <si>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</si>
  <si>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</si>
  <si>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</si>
  <si>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</si>
  <si>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</si>
  <si>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</si>
  <si>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</si>
  <si>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</si>
  <si>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</si>
  <si>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</si>
  <si>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</si>
  <si>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</si>
  <si>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</si>
  <si>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</si>
  <si>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</si>
  <si>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</si>
  <si>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</si>
  <si>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</si>
  <si>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</si>
  <si>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</si>
  <si>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</si>
  <si>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</si>
  <si>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</si>
  <si>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</si>
  <si>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</si>
  <si>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</si>
  <si>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</si>
  <si>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</si>
  <si>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</si>
  <si>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</si>
  <si>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</si>
  <si>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</si>
  <si>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</si>
  <si>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</si>
  <si>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</si>
  <si>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</si>
  <si>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</si>
  <si>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</si>
  <si>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</si>
  <si>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</si>
  <si>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</si>
  <si>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</si>
  <si>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</si>
  <si>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</si>
  <si>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</si>
  <si>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</si>
  <si>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</si>
  <si>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</si>
  <si>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</si>
  <si>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</si>
  <si>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</si>
  <si>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</si>
  <si>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</si>
  <si>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</si>
  <si>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</si>
  <si>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</si>
  <si>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</si>
  <si>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</si>
  <si>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</si>
  <si>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</si>
  <si>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</si>
  <si>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</si>
  <si>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</si>
  <si>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</si>
  <si>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</si>
  <si>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</si>
  <si>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</si>
  <si>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</si>
  <si>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</si>
  <si>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</si>
  <si>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</si>
  <si>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</si>
  <si>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</si>
  <si>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</si>
  <si>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</si>
  <si>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</si>
  <si>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</si>
  <si>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</si>
  <si>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</si>
  <si>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</si>
  <si>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</si>
  <si>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</si>
  <si>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</si>
  <si>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</si>
  <si>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</si>
  <si>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</si>
  <si>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</si>
  <si>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</si>
  <si>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</si>
  <si>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</si>
  <si>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</si>
  <si>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</si>
  <si>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</si>
  <si>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</si>
  <si>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</si>
  <si>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</si>
  <si>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</si>
  <si>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</si>
  <si>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</si>
  <si>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</si>
  <si>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</si>
  <si>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</si>
  <si>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</si>
  <si>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</si>
  <si>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</si>
  <si>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</si>
  <si>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</si>
  <si>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</si>
  <si>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</si>
  <si>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</si>
  <si>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</si>
  <si>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</si>
  <si>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</si>
  <si>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</si>
  <si>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</si>
  <si>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</si>
  <si>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</si>
  <si>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</si>
  <si>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</si>
  <si>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</si>
  <si>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</si>
  <si>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</si>
  <si>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</si>
  <si>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</si>
  <si>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</si>
  <si>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</si>
  <si>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</si>
  <si>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</si>
  <si>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</si>
  <si>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</si>
  <si>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</si>
  <si>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</si>
  <si>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</si>
  <si>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</si>
  <si>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</si>
  <si>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</si>
  <si>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</si>
  <si>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</si>
  <si>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</si>
  <si>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</si>
  <si>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</si>
  <si>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</si>
  <si>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</si>
  <si>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</si>
  <si>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</si>
  <si>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</si>
  <si>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</si>
  <si>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</si>
  <si>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</si>
  <si>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</si>
  <si>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</si>
  <si>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</si>
  <si>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</si>
  <si>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</si>
  <si>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</si>
  <si>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</si>
  <si>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</si>
  <si>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</si>
  <si>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</si>
  <si>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</si>
  <si>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</si>
  <si>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</si>
  <si>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</si>
  <si>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</si>
  <si>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</si>
  <si>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</si>
  <si>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</si>
  <si>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</si>
  <si>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</si>
  <si>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</si>
  <si>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</si>
  <si>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</si>
  <si>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</si>
  <si>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</si>
  <si>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</si>
  <si>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</si>
  <si>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</si>
  <si>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</si>
  <si>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</si>
  <si>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</si>
  <si>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</si>
  <si>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</si>
  <si>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</si>
  <si>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</si>
  <si>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</si>
  <si>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</si>
  <si>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</si>
  <si>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</si>
  <si>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</si>
  <si>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</si>
  <si>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</si>
  <si>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</si>
  <si>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</si>
  <si>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</si>
  <si>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</si>
  <si>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</si>
  <si>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</si>
  <si>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</si>
  <si>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</si>
  <si>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</si>
  <si>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</si>
  <si>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</si>
  <si>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</si>
  <si>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</si>
  <si>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</si>
  <si>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</si>
  <si>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</si>
  <si>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</si>
  <si>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</si>
  <si>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</si>
  <si>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</si>
  <si>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</si>
  <si>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</si>
  <si>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</si>
  <si>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</si>
  <si>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</si>
  <si>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</si>
  <si>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</si>
  <si>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</si>
  <si>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</si>
  <si>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</si>
  <si>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</si>
  <si>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</si>
  <si>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</si>
  <si>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</si>
  <si>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</si>
  <si>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</si>
  <si>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</si>
  <si>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</si>
  <si>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</si>
  <si>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</si>
  <si>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</si>
  <si>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</si>
  <si>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</si>
  <si>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</si>
  <si>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</si>
  <si>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</si>
  <si>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</si>
  <si>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</si>
  <si>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</si>
  <si>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</si>
  <si>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</si>
  <si>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</si>
  <si>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</si>
  <si>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</si>
  <si>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</si>
  <si>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</si>
  <si>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</si>
  <si>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</si>
  <si>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</si>
  <si>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</si>
  <si>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</si>
  <si>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</si>
  <si>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</si>
  <si>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</si>
  <si>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</si>
  <si>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</si>
  <si>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</si>
  <si>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</si>
  <si>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</si>
  <si>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</si>
  <si>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</si>
  <si>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</si>
  <si>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</si>
  <si>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</si>
  <si>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</si>
  <si>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</si>
  <si>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</si>
  <si>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</si>
  <si>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</si>
  <si>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</si>
  <si>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</si>
  <si>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</si>
  <si>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</si>
  <si>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</si>
  <si>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</si>
  <si>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</si>
  <si>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</si>
  <si>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</si>
  <si>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</si>
  <si>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</si>
  <si>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</si>
  <si>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</si>
  <si>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</si>
  <si>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</si>
  <si>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</si>
  <si>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</si>
  <si>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</si>
  <si>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</si>
  <si>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</si>
  <si>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</si>
  <si>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</si>
  <si>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</si>
  <si>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</si>
  <si>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</si>
  <si>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</si>
  <si>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</si>
  <si>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</si>
  <si>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</si>
  <si>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</si>
  <si>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</si>
  <si>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</si>
  <si>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</si>
  <si>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</si>
  <si>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</si>
  <si>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</si>
  <si>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</si>
  <si>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</si>
  <si>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</si>
  <si>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</si>
  <si>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</si>
  <si>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</si>
  <si>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</si>
  <si>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</si>
  <si>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</si>
  <si>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</si>
  <si>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</si>
  <si>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</si>
  <si>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</si>
  <si>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</si>
  <si>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</si>
  <si>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</si>
  <si>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</si>
  <si>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</si>
  <si>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</si>
  <si>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</si>
  <si>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</si>
  <si>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</si>
  <si>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</si>
  <si>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</si>
  <si>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</si>
  <si>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</si>
  <si>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</si>
  <si>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</si>
  <si>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</si>
  <si>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</si>
  <si>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</si>
  <si>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</si>
  <si>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</si>
  <si>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</si>
  <si>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</si>
  <si>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</si>
  <si>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</si>
  <si>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</si>
  <si>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</si>
  <si>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</si>
  <si>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</si>
  <si>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</si>
  <si>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</si>
  <si>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</si>
  <si>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</si>
  <si>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</si>
  <si>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</si>
  <si>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</si>
  <si>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</si>
  <si>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</si>
  <si>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</si>
  <si>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</si>
  <si>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</si>
  <si>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</si>
  <si>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</si>
  <si>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</si>
  <si>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</si>
  <si>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</si>
  <si>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</si>
  <si>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</si>
  <si>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</si>
  <si>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</si>
  <si>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</si>
  <si>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</si>
  <si>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</si>
  <si>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</si>
  <si>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</si>
  <si>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</si>
  <si>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</si>
  <si>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</si>
  <si>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</si>
  <si>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</si>
  <si>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</si>
  <si>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</si>
  <si>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</si>
  <si>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</si>
  <si>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</si>
  <si>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</si>
  <si>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</si>
  <si>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</si>
  <si>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</si>
  <si>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</si>
  <si>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</si>
  <si>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</si>
  <si>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</si>
  <si>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</si>
  <si>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</si>
  <si>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</si>
  <si>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</si>
  <si>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</si>
  <si>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</si>
  <si>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</si>
  <si>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</si>
  <si>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</si>
  <si>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</si>
  <si>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</si>
  <si>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</si>
  <si>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</si>
  <si>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</si>
  <si>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</si>
  <si>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</si>
  <si>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</si>
  <si>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</si>
  <si>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</si>
  <si>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</si>
  <si>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</si>
  <si>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</si>
  <si>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</si>
  <si>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</si>
  <si>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</si>
  <si>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</si>
  <si>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</si>
  <si>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</si>
  <si>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</si>
  <si>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</si>
  <si>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</si>
  <si>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</si>
  <si>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</si>
  <si>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</si>
  <si>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</si>
  <si>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</si>
  <si>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</si>
  <si>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</si>
  <si>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</si>
  <si>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</si>
  <si>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</si>
  <si>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</si>
  <si>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</si>
  <si>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</si>
  <si>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</si>
  <si>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</si>
  <si>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</si>
  <si>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</si>
  <si>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</si>
  <si>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</si>
  <si>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</si>
  <si>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</si>
  <si>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</si>
  <si>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</si>
  <si>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</si>
  <si>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</si>
  <si>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</si>
  <si>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</si>
  <si>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</si>
  <si>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</si>
  <si>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</si>
  <si>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</si>
  <si>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</si>
  <si>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</si>
  <si>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</si>
  <si>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</si>
  <si>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</si>
  <si>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</si>
  <si>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</si>
  <si>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</si>
  <si>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</si>
  <si>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</si>
  <si>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</si>
  <si>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</si>
  <si>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</si>
  <si>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</si>
  <si>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</si>
  <si>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</si>
  <si>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</si>
  <si>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</si>
  <si>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</si>
  <si>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</si>
  <si>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</si>
  <si>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</si>
  <si>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</si>
  <si>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</si>
  <si>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</si>
  <si>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</si>
  <si>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</si>
  <si>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</si>
  <si>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</si>
  <si>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</si>
  <si>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</si>
  <si>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</si>
  <si>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</si>
  <si>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</si>
  <si>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</si>
  <si>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</si>
  <si>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</si>
  <si>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</si>
  <si>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</si>
  <si>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</si>
  <si>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</si>
  <si>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</si>
  <si>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</si>
  <si>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</si>
  <si>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</si>
  <si>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</si>
  <si>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</si>
  <si>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</si>
  <si>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</si>
  <si>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</si>
  <si>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</si>
  <si>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</si>
  <si>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</si>
  <si>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</si>
  <si>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</si>
  <si>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</si>
  <si>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</si>
  <si>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</si>
  <si>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</si>
  <si>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</si>
  <si>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</si>
  <si>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</si>
  <si>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</si>
  <si>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</si>
  <si>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</si>
  <si>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</si>
  <si>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</si>
  <si>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</si>
  <si>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</si>
  <si>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</si>
  <si>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</si>
  <si>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</si>
  <si>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</si>
  <si>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</si>
  <si>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</si>
  <si>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</si>
  <si>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</si>
  <si>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</si>
  <si>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</si>
  <si>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</si>
  <si>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</si>
  <si>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</si>
  <si>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</si>
  <si>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</si>
  <si>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</si>
  <si>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</si>
  <si>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</si>
  <si>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</si>
  <si>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</si>
  <si>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</si>
  <si>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</si>
  <si>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</si>
  <si>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</si>
  <si>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</si>
  <si>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</si>
  <si>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</si>
  <si>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</si>
  <si>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</si>
  <si>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</si>
  <si>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</si>
  <si>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</si>
  <si>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</si>
  <si>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</si>
  <si>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</si>
  <si>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</si>
  <si>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</si>
  <si>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</si>
  <si>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</si>
  <si>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</si>
  <si>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</si>
  <si>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</si>
  <si>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</si>
  <si>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</si>
  <si>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</si>
  <si>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</si>
  <si>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</si>
  <si>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</si>
  <si>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</si>
  <si>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</si>
  <si>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</si>
  <si>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</si>
  <si>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</si>
  <si>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</si>
  <si>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</si>
  <si>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</si>
  <si>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</si>
  <si>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</si>
  <si>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</si>
  <si>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</si>
  <si>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</si>
  <si>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</si>
  <si>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</si>
  <si>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</si>
  <si>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</si>
  <si>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</si>
  <si>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</si>
  <si>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</si>
  <si>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</si>
  <si>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</si>
  <si>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</si>
  <si>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</si>
  <si>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</si>
  <si>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</si>
  <si>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</si>
  <si>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</si>
  <si>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</si>
  <si>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</si>
  <si>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</si>
  <si>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</si>
  <si>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</si>
  <si>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</si>
  <si>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</si>
  <si>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</si>
  <si>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</si>
  <si>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</si>
  <si>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</si>
  <si>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</si>
  <si>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</si>
  <si>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</si>
  <si>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</si>
  <si>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</si>
  <si>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</si>
  <si>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</si>
  <si>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</si>
  <si>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</si>
  <si>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</si>
  <si>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</si>
  <si>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</si>
  <si>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</si>
  <si>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</si>
  <si>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</si>
  <si>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</si>
  <si>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</si>
  <si>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</si>
  <si>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</si>
  <si>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</si>
  <si>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</si>
  <si>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</si>
  <si>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</si>
  <si>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</si>
  <si>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</si>
  <si>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</si>
  <si>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</si>
  <si>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</si>
  <si>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</si>
  <si>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</si>
  <si>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</si>
  <si>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</si>
  <si>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</si>
  <si>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</si>
  <si>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</si>
  <si>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</si>
  <si>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</si>
  <si>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</si>
  <si>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</si>
  <si>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</si>
  <si>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</si>
  <si>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</si>
  <si>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</si>
  <si>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</si>
  <si>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</si>
  <si>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</si>
  <si>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</si>
  <si>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</si>
  <si>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</si>
  <si>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</si>
  <si>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</si>
  <si>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</si>
  <si>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</si>
  <si>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</si>
  <si>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</si>
  <si>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</si>
  <si>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</si>
  <si>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</si>
  <si>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</si>
  <si>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</si>
  <si>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</si>
  <si>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</si>
  <si>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</si>
  <si>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</si>
  <si>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</si>
  <si>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</si>
  <si>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</si>
  <si>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</si>
  <si>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</si>
  <si>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</si>
  <si>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</si>
  <si>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</si>
  <si>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</si>
  <si>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</si>
  <si>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</si>
  <si>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</si>
  <si>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</si>
  <si>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</si>
  <si>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</si>
  <si>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</si>
  <si>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</si>
  <si>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</si>
  <si>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</si>
  <si>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</si>
  <si>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</si>
  <si>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</si>
  <si>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</si>
  <si>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</si>
  <si>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</si>
  <si>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</si>
  <si>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</si>
  <si>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</si>
  <si>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</si>
  <si>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</si>
  <si>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</si>
  <si>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</si>
  <si>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</si>
  <si>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</si>
  <si>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</si>
  <si>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</si>
  <si>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</si>
  <si>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</si>
  <si>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</si>
  <si>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</si>
  <si>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</si>
  <si>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</si>
  <si>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</si>
  <si>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</si>
  <si>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</si>
  <si>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</si>
  <si>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</si>
  <si>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</si>
  <si>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</si>
  <si>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</si>
  <si>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</si>
  <si>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</si>
  <si>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</si>
  <si>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</si>
  <si>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</si>
  <si>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</si>
  <si>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</si>
  <si>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</si>
  <si>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</si>
  <si>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</si>
  <si>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</si>
  <si>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</si>
  <si>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</si>
  <si>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</si>
  <si>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</si>
  <si>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</si>
  <si>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</si>
  <si>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</si>
  <si>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</si>
  <si>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</si>
  <si>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</si>
  <si>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</si>
  <si>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</si>
  <si>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</si>
  <si>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</si>
  <si>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</si>
  <si>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</si>
  <si>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</si>
  <si>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</si>
  <si>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</si>
  <si>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</si>
  <si>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</si>
  <si>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</si>
  <si>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</si>
  <si>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</si>
  <si>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</si>
  <si>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</si>
  <si>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</si>
  <si>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</si>
  <si>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</si>
  <si>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</si>
  <si>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</si>
  <si>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</si>
  <si>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</si>
  <si>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</si>
  <si>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</si>
  <si>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</si>
  <si>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</si>
  <si>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</si>
  <si>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</si>
  <si>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</si>
  <si>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</si>
  <si>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</si>
  <si>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</si>
  <si>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</si>
  <si>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</si>
  <si>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</si>
  <si>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</si>
  <si>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</si>
  <si>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</si>
  <si>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</si>
  <si>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</si>
  <si>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</si>
  <si>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</si>
  <si>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</si>
  <si>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</si>
  <si>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</si>
  <si>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</si>
  <si>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</si>
  <si>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</si>
  <si>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</si>
  <si>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</si>
  <si>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</si>
  <si>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</si>
  <si>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</si>
  <si>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</si>
  <si>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</si>
  <si>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</si>
  <si>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</si>
  <si>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</si>
  <si>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</si>
  <si>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</si>
  <si>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</si>
  <si>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</si>
  <si>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</si>
  <si>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</si>
  <si>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</si>
  <si>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</si>
  <si>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</si>
  <si>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</si>
  <si>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</si>
  <si>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</si>
  <si>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</si>
  <si>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</si>
  <si>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</si>
  <si>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</si>
  <si>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</si>
  <si>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</si>
  <si>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</si>
  <si>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</si>
  <si>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</si>
  <si>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</si>
  <si>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</si>
  <si>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</si>
  <si>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</si>
  <si>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</si>
  <si>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</si>
  <si>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</si>
  <si>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</si>
  <si>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</si>
  <si>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</si>
  <si>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</si>
  <si>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</si>
  <si>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</si>
  <si>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</si>
  <si>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</si>
  <si>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</si>
  <si>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</si>
  <si>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</si>
  <si>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</si>
  <si>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</si>
  <si>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</si>
  <si>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</si>
  <si>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</si>
  <si>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</si>
  <si>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</si>
  <si>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</si>
  <si>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</si>
  <si>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</si>
  <si>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</si>
  <si>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</si>
  <si>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</si>
  <si>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</si>
  <si>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</si>
  <si>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</si>
  <si>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</si>
  <si>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</si>
  <si>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</si>
  <si>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</si>
  <si>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</si>
  <si>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</si>
  <si>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</si>
  <si>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</si>
  <si>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</si>
  <si>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</si>
  <si>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</si>
  <si>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</si>
  <si>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</si>
  <si>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</si>
  <si>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</si>
  <si>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</si>
  <si>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</si>
  <si>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</si>
  <si>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</si>
  <si>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</si>
  <si>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</si>
  <si>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</si>
  <si>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</si>
  <si>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</si>
  <si>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</si>
  <si>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</si>
  <si>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</si>
  <si>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</si>
  <si>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</si>
  <si>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</si>
  <si>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</si>
  <si>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</si>
  <si>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</si>
  <si>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</si>
  <si>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</si>
  <si>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</si>
  <si>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</si>
  <si>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</si>
  <si>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</si>
  <si>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</si>
  <si>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</si>
  <si>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</si>
  <si>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</si>
  <si>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</si>
  <si>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</si>
  <si>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</si>
  <si>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</si>
  <si>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</si>
  <si>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</si>
  <si>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</si>
  <si>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</si>
  <si>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</si>
  <si>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</si>
  <si>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</si>
  <si>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</si>
  <si>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</si>
  <si>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</si>
  <si>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</si>
  <si>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</si>
  <si>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</si>
  <si>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</si>
  <si>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</si>
  <si>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</si>
  <si>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</si>
  <si>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</si>
  <si>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</si>
  <si>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</si>
  <si>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</si>
  <si>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</si>
  <si>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</si>
  <si>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</si>
  <si>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</si>
  <si>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</si>
  <si>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</si>
  <si>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</si>
  <si>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</si>
  <si>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</si>
  <si>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</si>
  <si>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</si>
  <si>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</si>
  <si>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</si>
  <si>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</si>
  <si>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</si>
  <si>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</si>
  <si>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</si>
  <si>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</si>
  <si>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</si>
  <si>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</si>
  <si>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</si>
  <si>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</si>
  <si>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</si>
  <si>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</si>
  <si>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</si>
  <si>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</si>
  <si>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</si>
  <si>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</si>
  <si>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</si>
  <si>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</si>
  <si>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</si>
  <si>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</si>
  <si>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</si>
  <si>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</si>
  <si>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</si>
  <si>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</si>
  <si>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</si>
  <si>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</si>
  <si>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</si>
  <si>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</si>
  <si>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</si>
  <si>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</si>
  <si>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</si>
  <si>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</si>
  <si>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</si>
  <si>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</si>
  <si>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</si>
  <si>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</si>
  <si>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</si>
  <si>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</si>
  <si>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</si>
  <si>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</si>
  <si>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</si>
  <si>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</si>
  <si>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</si>
  <si>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</si>
  <si>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</si>
  <si>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</si>
  <si>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</si>
  <si>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</si>
  <si>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</si>
  <si>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</si>
  <si>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</si>
  <si>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</si>
  <si>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</si>
  <si>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</si>
  <si>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</si>
  <si>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</si>
  <si>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</si>
  <si>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</si>
  <si>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</si>
  <si>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</si>
  <si>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</si>
  <si>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</si>
  <si>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</si>
  <si>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</si>
  <si>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</si>
  <si>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</si>
  <si>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</si>
  <si>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</si>
  <si>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</si>
  <si>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</si>
  <si>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</si>
  <si>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</si>
  <si>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</si>
  <si>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</si>
  <si>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</si>
  <si>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</si>
  <si>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</si>
  <si>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</si>
  <si>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</si>
  <si>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</si>
  <si>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</si>
  <si>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</si>
  <si>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</si>
  <si>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</si>
  <si>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</si>
  <si>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</si>
  <si>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</si>
  <si>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</si>
  <si>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</si>
  <si>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</si>
  <si>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</si>
  <si>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</si>
  <si>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</si>
  <si>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</si>
  <si>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</si>
  <si>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</si>
  <si>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</si>
  <si>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</si>
  <si>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</si>
  <si>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</si>
  <si>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</si>
  <si>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</si>
  <si>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</si>
  <si>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</si>
  <si>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</si>
  <si>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</si>
  <si>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</si>
  <si>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</si>
  <si>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</si>
  <si>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</si>
  <si>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</si>
  <si>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</si>
  <si>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</si>
  <si>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</si>
  <si>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</si>
  <si>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</si>
  <si>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</si>
  <si>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</si>
  <si>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</si>
  <si>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</si>
  <si>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</si>
  <si>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</si>
  <si>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</si>
  <si>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</si>
  <si>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</si>
  <si>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</si>
  <si>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</si>
  <si>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</si>
  <si>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</si>
  <si>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</si>
  <si>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</si>
  <si>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</si>
  <si>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</si>
  <si>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</si>
  <si>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</si>
  <si>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</si>
  <si>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</si>
  <si>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</si>
  <si>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</si>
  <si>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</si>
  <si>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</si>
  <si>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</si>
  <si>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</si>
  <si>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</si>
  <si>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</si>
  <si>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</si>
  <si>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</si>
  <si>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</si>
  <si>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</si>
  <si>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</si>
  <si>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</si>
  <si>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</si>
  <si>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</si>
  <si>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</si>
  <si>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</si>
  <si>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</si>
  <si>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</si>
  <si>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</si>
  <si>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</si>
  <si>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</si>
  <si>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</si>
  <si>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</si>
  <si>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</si>
  <si>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</si>
  <si>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</si>
  <si>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</si>
  <si>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</si>
  <si>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</si>
  <si>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</si>
  <si>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</si>
  <si>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</si>
  <si>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</si>
  <si>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</si>
  <si>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</si>
  <si>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</si>
  <si>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</si>
  <si>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</si>
  <si>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</si>
  <si>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</si>
  <si>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</si>
  <si>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</si>
  <si>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</si>
  <si>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</si>
  <si>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</si>
  <si>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</si>
  <si>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</si>
  <si>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</si>
  <si>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</si>
  <si>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</si>
  <si>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</si>
  <si>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</si>
  <si>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</si>
  <si>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</si>
  <si>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</si>
  <si>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</si>
  <si>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</si>
  <si>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</si>
  <si>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</si>
  <si>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</si>
  <si>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</si>
  <si>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</si>
  <si>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</si>
  <si>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</si>
  <si>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</si>
  <si>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</si>
  <si>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</si>
  <si>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</si>
  <si>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</si>
  <si>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</si>
  <si>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</si>
  <si>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</si>
  <si>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</si>
  <si>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</si>
  <si>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</si>
  <si>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</si>
  <si>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</si>
  <si>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</si>
  <si>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</si>
  <si>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</si>
  <si>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</si>
  <si>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</si>
  <si>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</si>
  <si>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</si>
  <si>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</si>
  <si>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</si>
  <si>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</si>
  <si>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</si>
  <si>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</si>
  <si>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</si>
  <si>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</si>
  <si>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</si>
  <si>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</si>
  <si>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</si>
  <si>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</si>
  <si>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</si>
  <si>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</si>
  <si>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</si>
  <si>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</si>
  <si>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</si>
  <si>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</si>
  <si>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</si>
  <si>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</si>
  <si>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</si>
  <si>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</si>
  <si>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</si>
  <si>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</si>
  <si>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</si>
  <si>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</si>
  <si>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</si>
  <si>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</si>
  <si>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</si>
  <si>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</si>
  <si>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</si>
  <si>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</si>
  <si>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</si>
  <si>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</si>
  <si>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</si>
  <si>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</si>
  <si>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</si>
  <si>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</si>
  <si>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</si>
  <si>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</si>
  <si>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</si>
  <si>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</si>
  <si>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</si>
  <si>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</si>
  <si>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</si>
  <si>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</si>
  <si>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</si>
  <si>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</si>
  <si>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</si>
  <si>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</si>
  <si>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</si>
  <si>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</si>
  <si>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</si>
  <si>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</si>
  <si>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</si>
  <si>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</si>
  <si>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</si>
  <si>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</si>
  <si>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</si>
  <si>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</si>
  <si>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</si>
  <si>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</si>
  <si>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</si>
  <si>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</si>
  <si>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</si>
  <si>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</si>
  <si>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</si>
  <si>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</si>
  <si>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</si>
  <si>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</si>
  <si>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</si>
  <si>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</si>
  <si>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</si>
  <si>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</si>
  <si>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</si>
  <si>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</si>
  <si>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</si>
  <si>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</si>
  <si>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</si>
  <si>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</si>
  <si>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</si>
  <si>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</si>
  <si>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</si>
  <si>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</si>
  <si>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</si>
  <si>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</si>
  <si>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</si>
  <si>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</si>
  <si>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</si>
  <si>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</si>
  <si>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</si>
  <si>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</si>
  <si>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</si>
  <si>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</si>
  <si>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</si>
  <si>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</si>
  <si>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</si>
  <si>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</si>
  <si>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</si>
  <si>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</si>
  <si>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</si>
  <si>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</si>
  <si>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</si>
  <si>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</si>
  <si>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</si>
  <si>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</si>
  <si>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</si>
  <si>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</si>
  <si>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</si>
  <si>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</si>
  <si>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</si>
  <si>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</si>
  <si>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</si>
  <si>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</si>
  <si>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</si>
  <si>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</si>
  <si>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</si>
  <si>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</si>
  <si>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</si>
  <si>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</si>
  <si>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</si>
  <si>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</si>
  <si>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</si>
  <si>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</si>
  <si>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</si>
  <si>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</si>
  <si>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</si>
  <si>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</si>
  <si>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</si>
  <si>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</si>
  <si>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</si>
  <si>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</si>
  <si>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</si>
  <si>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</si>
  <si>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</si>
  <si>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</si>
  <si>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</si>
  <si>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</si>
  <si>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</si>
  <si>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</si>
  <si>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</si>
  <si>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</si>
  <si>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</si>
  <si>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</si>
  <si>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</si>
  <si>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</si>
  <si>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</si>
  <si>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</si>
  <si>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</si>
  <si>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</si>
  <si>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</si>
  <si>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</si>
  <si>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</si>
  <si>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</si>
  <si>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</si>
  <si>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</si>
  <si>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</si>
  <si>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</si>
  <si>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</si>
  <si>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</si>
  <si>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</si>
  <si>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</si>
  <si>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</si>
  <si>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</si>
  <si>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</si>
  <si>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</si>
  <si>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</si>
  <si>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</si>
  <si>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</si>
  <si>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</si>
  <si>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</si>
  <si>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</si>
  <si>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</si>
  <si>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</si>
  <si>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</si>
  <si>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</si>
  <si>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</si>
  <si>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</si>
  <si>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</si>
  <si>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</si>
  <si>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</si>
  <si>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</si>
  <si>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</si>
  <si>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</si>
  <si>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</si>
  <si>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</si>
  <si>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</si>
  <si>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</si>
  <si>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</si>
  <si>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</si>
  <si>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</si>
  <si>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</si>
  <si>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</si>
  <si>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</si>
  <si>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</si>
  <si>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</si>
  <si>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</si>
  <si>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</si>
  <si>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</si>
  <si>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</si>
  <si>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</si>
  <si>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</si>
  <si>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</si>
  <si>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</si>
  <si>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</si>
  <si>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</si>
  <si>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</si>
  <si>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</si>
  <si>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</si>
  <si>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</si>
  <si>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</si>
  <si>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</si>
  <si>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</si>
  <si>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</si>
  <si>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</si>
  <si>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</si>
  <si>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</si>
  <si>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</si>
  <si>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</si>
  <si>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</si>
  <si>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</si>
  <si>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</si>
  <si>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</si>
  <si>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</si>
  <si>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</si>
  <si>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</si>
  <si>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</si>
  <si>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</si>
  <si>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</si>
  <si>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</si>
  <si>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</si>
  <si>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</si>
  <si>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</si>
  <si>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</si>
  <si>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</si>
  <si>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</si>
  <si>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</si>
  <si>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</si>
  <si>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</si>
  <si>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</si>
  <si>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</si>
  <si>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</si>
  <si>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</si>
  <si>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</si>
  <si>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</si>
  <si>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</si>
  <si>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</si>
  <si>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</si>
  <si>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</si>
  <si>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</si>
  <si>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</si>
  <si>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</si>
  <si>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</si>
  <si>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</si>
  <si>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</si>
  <si>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</si>
  <si>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</si>
  <si>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</si>
  <si>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</si>
  <si>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</si>
  <si>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</si>
  <si>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</si>
  <si>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</si>
  <si>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</si>
  <si>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</si>
  <si>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</si>
  <si>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</si>
  <si>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</si>
  <si>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</si>
  <si>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</si>
  <si>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</si>
  <si>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</si>
  <si>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</si>
  <si>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</si>
  <si>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</si>
  <si>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</si>
  <si>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</si>
  <si>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</si>
  <si>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</si>
  <si>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</si>
  <si>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</si>
  <si>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</si>
  <si>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</si>
  <si>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</si>
  <si>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</si>
  <si>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</si>
  <si>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</si>
  <si>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</si>
  <si>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</si>
  <si>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</si>
  <si>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</si>
  <si>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</si>
  <si>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</si>
  <si>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</si>
  <si>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</si>
  <si>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</si>
  <si>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</si>
  <si>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</si>
  <si>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</si>
  <si>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</si>
  <si>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</si>
  <si>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</si>
  <si>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</si>
  <si>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</si>
  <si>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</si>
  <si>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</si>
  <si>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</si>
  <si>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</si>
  <si>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</si>
  <si>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</si>
  <si>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</si>
  <si>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</si>
  <si>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</si>
  <si>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</si>
  <si>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</si>
  <si>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</si>
  <si>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</si>
  <si>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</si>
  <si>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</si>
  <si>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</si>
  <si>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</si>
  <si>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</si>
  <si>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</si>
  <si>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</si>
  <si>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</si>
  <si>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</si>
  <si>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</si>
  <si>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</si>
  <si>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</si>
  <si>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</si>
  <si>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</si>
  <si>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</si>
  <si>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</si>
  <si>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</si>
  <si>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</si>
  <si>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</si>
  <si>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</si>
  <si>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</si>
  <si>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</si>
  <si>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</si>
  <si>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</si>
  <si>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</si>
  <si>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</si>
  <si>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</si>
  <si>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</si>
  <si>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</si>
  <si>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</si>
  <si>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</si>
  <si>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</si>
  <si>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</si>
  <si>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</si>
  <si>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</si>
  <si>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</si>
  <si>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</si>
  <si>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</si>
  <si>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</si>
  <si>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</si>
  <si>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</si>
  <si>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</si>
  <si>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</si>
  <si>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</si>
  <si>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</si>
  <si>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</si>
  <si>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</si>
  <si>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</si>
  <si>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</si>
  <si>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</si>
  <si>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</si>
  <si>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</si>
  <si>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</si>
  <si>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</si>
  <si>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</si>
  <si>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</si>
  <si>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</si>
  <si>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</si>
  <si>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</si>
  <si>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</si>
  <si>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</si>
  <si>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</si>
  <si>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</si>
  <si>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</si>
  <si>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</si>
  <si>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</si>
  <si>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</si>
  <si>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</si>
  <si>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</si>
  <si>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</si>
  <si>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</si>
  <si>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</si>
  <si>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</si>
  <si>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</si>
  <si>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</si>
  <si>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</si>
  <si>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</si>
  <si>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</si>
  <si>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</si>
  <si>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</si>
  <si>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</si>
  <si>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</si>
  <si>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</si>
  <si>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</si>
  <si>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</si>
  <si>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</si>
  <si>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</si>
  <si>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</si>
  <si>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</si>
  <si>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</si>
  <si>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</si>
  <si>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</si>
  <si>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</si>
  <si>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</si>
  <si>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</si>
  <si>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</si>
  <si>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</si>
  <si>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</si>
  <si>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</si>
  <si>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</si>
  <si>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</si>
  <si>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</si>
  <si>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</si>
  <si>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</si>
  <si>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</si>
  <si>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</si>
  <si>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</si>
  <si>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</si>
  <si>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</si>
  <si>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</si>
  <si>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</si>
  <si>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</si>
  <si>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</si>
  <si>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</si>
  <si>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</si>
  <si>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</si>
  <si>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</si>
  <si>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</si>
  <si>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</si>
  <si>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</si>
  <si>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</si>
  <si>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</si>
  <si>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</si>
  <si>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</si>
  <si>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</si>
  <si>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</si>
  <si>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</si>
  <si>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</si>
  <si>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</si>
  <si>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</si>
  <si>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</si>
  <si>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</si>
  <si>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</si>
  <si>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</si>
  <si>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</si>
  <si>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</si>
  <si>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</si>
  <si>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</si>
  <si>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</si>
  <si>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</si>
  <si>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</si>
  <si>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</si>
  <si>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</si>
  <si>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</si>
  <si>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</si>
  <si>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</si>
  <si>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</si>
  <si>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</si>
  <si>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</si>
  <si>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</si>
  <si>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</si>
  <si>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</si>
  <si>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</si>
  <si>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</si>
  <si>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</si>
  <si>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</si>
  <si>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</si>
  <si>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</si>
  <si>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</si>
  <si>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</si>
  <si>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</si>
  <si>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</si>
  <si>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</si>
  <si>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</si>
  <si>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</si>
  <si>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</si>
  <si>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</si>
  <si>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</si>
  <si>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</si>
  <si>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</si>
  <si>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</si>
  <si>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</si>
  <si>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</si>
  <si>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</si>
  <si>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</si>
  <si>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</si>
  <si>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</si>
  <si>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</si>
  <si>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</si>
  <si>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</si>
  <si>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</si>
  <si>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</si>
  <si>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</si>
  <si>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</si>
  <si>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</si>
  <si>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</si>
  <si>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</si>
  <si>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</si>
  <si>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</si>
  <si>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</si>
  <si>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</si>
  <si>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</si>
  <si>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</si>
  <si>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</si>
  <si>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</si>
  <si>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</si>
  <si>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</si>
  <si>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</si>
  <si>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</si>
  <si>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</si>
  <si>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</si>
  <si>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</si>
  <si>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</si>
  <si>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</si>
  <si>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</si>
  <si>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</si>
  <si>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</si>
  <si>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</si>
  <si>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</si>
  <si>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</si>
  <si>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</si>
  <si>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</si>
  <si>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</si>
  <si>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</si>
  <si>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</si>
  <si>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</si>
  <si>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</si>
  <si>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</si>
  <si>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</si>
  <si>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</si>
  <si>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</si>
  <si>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</si>
  <si>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</si>
  <si>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</si>
  <si>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</si>
  <si>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</si>
  <si>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</si>
  <si>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</si>
  <si>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</si>
  <si>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</si>
  <si>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</si>
  <si>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</si>
  <si>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</si>
  <si>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</si>
  <si>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</si>
  <si>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</si>
  <si>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</si>
  <si>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</si>
  <si>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</si>
  <si>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</si>
  <si>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</si>
  <si>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</si>
  <si>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</si>
  <si>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</si>
  <si>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</si>
  <si>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</si>
  <si>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</si>
  <si>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</si>
  <si>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</si>
  <si>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</si>
  <si>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</si>
  <si>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</si>
  <si>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</si>
  <si>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</si>
  <si>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</si>
  <si>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</si>
  <si>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</si>
  <si>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</si>
  <si>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</si>
  <si>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</si>
  <si>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</si>
  <si>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</si>
  <si>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</si>
  <si>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</si>
  <si>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</si>
  <si>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</si>
  <si>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</si>
  <si>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</si>
  <si>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</si>
  <si>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</si>
  <si>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</si>
  <si>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</si>
  <si>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</si>
  <si>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</si>
  <si>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</si>
  <si>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</si>
  <si>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</si>
  <si>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</si>
  <si>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</si>
  <si>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</si>
  <si>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</si>
  <si>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</si>
  <si>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</si>
  <si>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</si>
  <si>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</si>
  <si>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</si>
  <si>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</si>
  <si>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</si>
  <si>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</si>
  <si>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</si>
  <si>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</si>
  <si>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</si>
  <si>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</si>
  <si>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</si>
  <si>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</si>
  <si>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</si>
  <si>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</si>
  <si>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</si>
  <si>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</si>
  <si>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</si>
  <si>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</si>
  <si>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</si>
  <si>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</si>
  <si>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</si>
  <si>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</si>
  <si>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</si>
  <si>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</si>
  <si>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</si>
  <si>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</si>
  <si>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</si>
  <si>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</si>
  <si>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</si>
  <si>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</si>
  <si>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</si>
  <si>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</si>
  <si>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</si>
  <si>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</si>
  <si>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</si>
  <si>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</si>
  <si>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</si>
  <si>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</si>
  <si>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</si>
  <si>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</si>
  <si>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</si>
  <si>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</si>
  <si>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</si>
  <si>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</si>
  <si>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</si>
  <si>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</si>
  <si>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</si>
  <si>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</si>
  <si>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</si>
  <si>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</si>
  <si>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</si>
  <si>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</si>
  <si>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</si>
  <si>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</si>
  <si>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</si>
  <si>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</si>
  <si>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</si>
  <si>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</si>
  <si>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</si>
  <si>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</si>
  <si>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</si>
  <si>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</si>
  <si>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</si>
  <si>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</si>
  <si>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</si>
  <si>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</si>
  <si>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</si>
  <si>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</si>
  <si>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</si>
  <si>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</si>
  <si>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</si>
  <si>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</si>
  <si>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</si>
  <si>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</si>
  <si>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</si>
  <si>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</si>
  <si>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</si>
  <si>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</si>
  <si>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</si>
  <si>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</si>
  <si>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</si>
  <si>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</si>
  <si>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</si>
  <si>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</si>
  <si>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</si>
  <si>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</si>
  <si>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</si>
  <si>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</si>
  <si>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</si>
  <si>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</si>
  <si>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</si>
  <si>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</si>
  <si>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</si>
  <si>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</si>
  <si>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</si>
  <si>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</si>
  <si>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</si>
  <si>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</si>
  <si>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</si>
  <si>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</si>
  <si>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</si>
  <si>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</si>
  <si>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</si>
  <si>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</si>
  <si>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</si>
  <si>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</si>
  <si>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</si>
  <si>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</si>
  <si>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</si>
  <si>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</si>
  <si>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</si>
  <si>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</si>
  <si>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</si>
  <si>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</si>
  <si>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</si>
  <si>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</si>
  <si>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</si>
  <si>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</si>
  <si>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</si>
  <si>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</si>
  <si>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</si>
  <si>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</si>
  <si>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</si>
  <si>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</si>
  <si>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</si>
  <si>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</si>
  <si>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</si>
  <si>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</si>
  <si>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</si>
  <si>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</si>
  <si>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</si>
  <si>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</si>
  <si>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</si>
  <si>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</si>
  <si>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</si>
  <si>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</si>
  <si>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</si>
  <si>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</si>
  <si>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</si>
  <si>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</si>
  <si>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</si>
  <si>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</si>
  <si>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</si>
  <si>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</si>
  <si>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</si>
  <si>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</si>
  <si>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</si>
  <si>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</si>
  <si>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</si>
  <si>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</si>
  <si>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</si>
  <si>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</si>
  <si>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</si>
  <si>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</si>
  <si>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</si>
  <si>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</si>
  <si>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</si>
  <si>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</si>
  <si>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</si>
  <si>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</si>
  <si>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</si>
  <si>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</si>
  <si>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</si>
  <si>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</si>
  <si>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</si>
  <si>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</si>
  <si>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</si>
  <si>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</si>
  <si>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</si>
  <si>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</si>
  <si>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</si>
  <si>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</si>
  <si>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</si>
  <si>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</si>
  <si>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</si>
  <si>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</si>
  <si>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</si>
  <si>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</si>
  <si>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</si>
  <si>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</si>
  <si>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</si>
  <si>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</si>
  <si>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</si>
  <si>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</si>
  <si>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</si>
  <si>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</si>
  <si>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</si>
  <si>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</si>
  <si>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</si>
  <si>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</si>
  <si>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</si>
  <si>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</si>
  <si>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</si>
  <si>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</si>
  <si>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</si>
  <si>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</si>
  <si>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</si>
  <si>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</si>
  <si>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</si>
  <si>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</si>
  <si>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</si>
  <si>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</si>
  <si>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</si>
  <si>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</si>
  <si>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</si>
  <si>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</si>
  <si>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</si>
  <si>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</si>
  <si>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</si>
  <si>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</si>
  <si>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</si>
  <si>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</si>
  <si>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</si>
  <si>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</si>
  <si>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</si>
  <si>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</si>
  <si>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</si>
  <si>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</si>
  <si>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</si>
  <si>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</si>
  <si>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</si>
  <si>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</si>
  <si>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</si>
  <si>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</si>
  <si>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</si>
  <si>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</si>
  <si>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</si>
  <si>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</si>
  <si>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</si>
  <si>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</si>
  <si>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</si>
  <si>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</si>
  <si>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</si>
  <si>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</si>
  <si>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</si>
  <si>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</si>
  <si>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</si>
  <si>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</si>
  <si>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</si>
  <si>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</si>
  <si>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</si>
  <si>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</si>
  <si>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</si>
  <si>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</si>
  <si>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</si>
  <si>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</si>
  <si>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</si>
  <si>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</si>
  <si>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</si>
  <si>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</si>
  <si>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</si>
  <si>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</si>
  <si>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</si>
  <si>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</si>
  <si>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</si>
  <si>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</si>
  <si>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</si>
  <si>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</si>
  <si>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</si>
  <si>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</si>
  <si>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</si>
  <si>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</si>
  <si>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</si>
  <si>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</si>
  <si>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</si>
  <si>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</si>
  <si>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</si>
  <si>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</si>
  <si>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</si>
  <si>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</si>
  <si>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</si>
  <si>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</si>
  <si>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</si>
  <si>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</si>
  <si>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</si>
  <si>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</si>
  <si>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</si>
  <si>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</si>
  <si>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</si>
  <si>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</si>
  <si>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</si>
  <si>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</si>
  <si>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</si>
  <si>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</si>
  <si>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</si>
  <si>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</si>
  <si>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</si>
  <si>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</si>
  <si>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</si>
  <si>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</si>
  <si>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</si>
  <si>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</si>
  <si>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</si>
  <si>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</si>
  <si>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</si>
  <si>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</si>
  <si>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</si>
  <si>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</si>
  <si>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</si>
  <si>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</si>
  <si>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</si>
  <si>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</si>
  <si>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</si>
  <si>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</si>
  <si>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</si>
  <si>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</si>
  <si>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</si>
  <si>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</si>
  <si>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</si>
  <si>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</si>
  <si>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</si>
  <si>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</si>
  <si>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</si>
  <si>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</si>
  <si>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</si>
  <si>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</si>
  <si>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</si>
  <si>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</si>
  <si>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</si>
  <si>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</si>
  <si>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</si>
  <si>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</si>
  <si>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</si>
  <si>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</si>
  <si>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</si>
  <si>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</si>
  <si>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</si>
  <si>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</si>
  <si>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</si>
  <si>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</si>
  <si>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</si>
  <si>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</si>
  <si>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</si>
  <si>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</si>
  <si>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</si>
  <si>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</si>
  <si>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</si>
  <si>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</si>
  <si>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</si>
  <si>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</si>
  <si>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</si>
  <si>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</si>
  <si>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</si>
  <si>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</si>
  <si>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</si>
  <si>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</si>
  <si>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</si>
  <si>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</si>
  <si>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</si>
  <si>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</si>
  <si>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</si>
  <si>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</si>
  <si>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</si>
  <si>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</si>
  <si>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</si>
  <si>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</si>
  <si>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</si>
  <si>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</si>
  <si>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</si>
  <si>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</si>
  <si>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</si>
  <si>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</si>
  <si>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</si>
  <si>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</si>
  <si>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</si>
  <si>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</si>
  <si>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</si>
  <si>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</si>
  <si>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</si>
  <si>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</si>
  <si>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</si>
  <si>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</si>
  <si>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</si>
  <si>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</si>
  <si>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</si>
  <si>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</si>
  <si>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</si>
  <si>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</si>
  <si>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</si>
  <si>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</si>
  <si>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</si>
  <si>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</si>
  <si>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</si>
  <si>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</si>
  <si>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</si>
  <si>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</si>
  <si>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</si>
  <si>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</si>
  <si>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</si>
  <si>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</si>
  <si>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</si>
  <si>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</si>
  <si>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</si>
  <si>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</si>
  <si>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</si>
  <si>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</si>
  <si>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</si>
  <si>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</si>
  <si>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</si>
  <si>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</si>
  <si>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</si>
  <si>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</si>
  <si>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</si>
  <si>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</si>
  <si>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</si>
  <si>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</si>
  <si>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</si>
  <si>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</si>
  <si>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</si>
  <si>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</si>
  <si>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</si>
  <si>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</si>
  <si>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</si>
  <si>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</si>
  <si>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</si>
  <si>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</si>
  <si>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</si>
  <si>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</si>
  <si>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</si>
  <si>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</si>
  <si>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</si>
  <si>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</si>
  <si>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</si>
  <si>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</si>
  <si>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</si>
  <si>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</si>
  <si>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</si>
  <si>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</si>
  <si>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</si>
  <si>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</si>
  <si>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</si>
  <si>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</si>
  <si>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</si>
  <si>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</si>
  <si>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</si>
  <si>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</si>
  <si>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</si>
  <si>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</si>
  <si>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</si>
  <si>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</si>
  <si>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</si>
  <si>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</si>
  <si>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</si>
  <si>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</si>
  <si>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</si>
  <si>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</si>
  <si>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</si>
  <si>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</si>
  <si>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</si>
  <si>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</si>
  <si>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</si>
  <si>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</si>
  <si>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</si>
  <si>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</si>
  <si>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</si>
  <si>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</si>
  <si>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</si>
  <si>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</si>
  <si>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</si>
  <si>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</si>
  <si>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</si>
  <si>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</si>
  <si>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</si>
  <si>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</si>
  <si>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</si>
  <si>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</si>
  <si>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</si>
  <si>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</si>
  <si>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</si>
  <si>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</si>
  <si>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</si>
  <si>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</si>
  <si>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</si>
  <si>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</si>
  <si>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</si>
  <si>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</si>
  <si>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</si>
  <si>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</si>
  <si>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</si>
  <si>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</si>
  <si>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</si>
  <si>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</si>
  <si>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</si>
  <si>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</si>
  <si>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</si>
  <si>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</si>
  <si>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</si>
  <si>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</si>
  <si>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</si>
  <si>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</si>
  <si>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</si>
  <si>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</si>
  <si>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</si>
  <si>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</si>
  <si>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</si>
  <si>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</si>
  <si>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</si>
  <si>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</si>
  <si>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</si>
  <si>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</si>
  <si>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</si>
  <si>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</si>
  <si>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</si>
  <si>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</si>
  <si>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</si>
  <si>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</si>
  <si>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</si>
  <si>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</si>
  <si>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</si>
  <si>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</si>
  <si>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</si>
  <si>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</si>
  <si>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</si>
  <si>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</si>
  <si>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</si>
  <si>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</si>
  <si>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</si>
  <si>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</si>
  <si>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</si>
  <si>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</si>
  <si>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</si>
  <si>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</si>
  <si>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</si>
  <si>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</si>
  <si>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</si>
  <si>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</si>
  <si>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</si>
  <si>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</si>
  <si>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</si>
  <si>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</si>
  <si>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</si>
  <si>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</si>
  <si>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</si>
  <si>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</si>
  <si>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</si>
  <si>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</si>
  <si>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</si>
  <si>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</si>
  <si>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</si>
  <si>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</si>
  <si>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</si>
  <si>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</si>
  <si>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</si>
  <si>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</si>
  <si>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</si>
  <si>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</si>
  <si>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</si>
  <si>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</si>
  <si>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</si>
  <si>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</si>
  <si>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</si>
  <si>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</si>
  <si>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</si>
  <si>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</si>
  <si>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</si>
  <si>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</si>
  <si>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</si>
  <si>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</si>
  <si>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</si>
  <si>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</si>
  <si>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</si>
  <si>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</si>
  <si>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</si>
  <si>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</si>
  <si>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</si>
  <si>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</si>
  <si>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</si>
  <si>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</si>
  <si>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</si>
  <si>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</si>
  <si>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</si>
  <si>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</si>
  <si>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</si>
  <si>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</si>
  <si>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</si>
  <si>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</si>
  <si>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</si>
  <si>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</si>
  <si>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</si>
  <si>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</si>
  <si>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</si>
  <si>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</si>
  <si>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</si>
  <si>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</si>
  <si>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</si>
  <si>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</si>
  <si>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</si>
  <si>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</si>
  <si>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</si>
  <si>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</si>
  <si>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</si>
  <si>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</si>
  <si>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</si>
  <si>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</si>
  <si>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</si>
  <si>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</si>
  <si>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</si>
  <si>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</si>
  <si>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</si>
  <si>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</si>
  <si>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</si>
  <si>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</si>
  <si>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</si>
  <si>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</si>
  <si>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</si>
  <si>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</si>
  <si>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</si>
  <si>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</si>
  <si>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</si>
  <si>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</si>
  <si>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</si>
  <si>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</si>
  <si>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</si>
  <si>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</si>
  <si>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</si>
  <si>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</si>
  <si>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</si>
  <si>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</si>
  <si>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</si>
  <si>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</si>
  <si>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</si>
  <si>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</si>
  <si>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</si>
  <si>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</si>
  <si>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</si>
  <si>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</si>
  <si>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</si>
  <si>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</si>
  <si>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</si>
  <si>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</si>
  <si>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</si>
  <si>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</si>
  <si>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</si>
  <si>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</si>
  <si>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</si>
  <si>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</si>
  <si>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</si>
  <si>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</si>
  <si>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</si>
  <si>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</si>
  <si>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</si>
  <si>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</si>
  <si>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</si>
  <si>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</si>
  <si>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</si>
  <si>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</si>
  <si>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</si>
  <si>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</si>
  <si>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</si>
  <si>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</si>
  <si>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</si>
  <si>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</si>
  <si>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</si>
  <si>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</si>
  <si>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</si>
  <si>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</si>
  <si>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</si>
  <si>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</si>
  <si>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</si>
  <si>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</si>
  <si>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</si>
  <si>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</si>
  <si>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</si>
  <si>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</si>
  <si>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</si>
  <si>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</si>
  <si>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</si>
  <si>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</si>
  <si>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</si>
  <si>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</si>
  <si>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</si>
  <si>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</si>
  <si>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</si>
  <si>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</si>
  <si>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</si>
  <si>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</si>
  <si>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</si>
  <si>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</si>
  <si>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</si>
  <si>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</si>
  <si>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</si>
  <si>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</si>
  <si>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</si>
  <si>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</si>
  <si>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</si>
  <si>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</si>
  <si>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</si>
  <si>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</si>
  <si>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</si>
  <si>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</si>
  <si>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</si>
  <si>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</si>
  <si>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</si>
  <si>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</si>
  <si>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</si>
  <si>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</si>
  <si>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</si>
  <si>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</si>
  <si>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</si>
  <si>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</si>
  <si>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</si>
  <si>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</si>
  <si>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</si>
  <si>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</si>
  <si>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</si>
  <si>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</si>
  <si>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</si>
  <si>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</si>
  <si>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</si>
  <si>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</si>
  <si>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</si>
  <si>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</si>
  <si>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</si>
  <si>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</si>
  <si>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</si>
  <si>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</si>
  <si>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</si>
  <si>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</si>
  <si>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</si>
  <si>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</si>
  <si>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</si>
  <si>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</si>
  <si>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</si>
  <si>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</si>
  <si>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</si>
  <si>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</si>
  <si>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</si>
  <si>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</si>
  <si>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</si>
  <si>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</si>
  <si>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</si>
  <si>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</si>
  <si>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</si>
  <si>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</si>
  <si>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</si>
  <si>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</si>
  <si>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</si>
  <si>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</si>
  <si>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</si>
  <si>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</si>
  <si>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</si>
  <si>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</si>
  <si>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</si>
  <si>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</si>
  <si>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</si>
  <si>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</si>
  <si>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</si>
  <si>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</si>
  <si>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</si>
  <si>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</si>
  <si>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</si>
  <si>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</si>
  <si>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</si>
  <si>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</si>
  <si>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</si>
  <si>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</si>
  <si>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</si>
  <si>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</si>
  <si>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</si>
  <si>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</si>
  <si>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</si>
  <si>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</si>
  <si>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</si>
  <si>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</si>
  <si>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</si>
  <si>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</si>
  <si>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</si>
  <si>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</si>
  <si>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</si>
  <si>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</si>
  <si>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</si>
  <si>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</si>
  <si>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</si>
  <si>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</si>
  <si>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</si>
  <si>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</si>
  <si>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</si>
  <si>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</si>
  <si>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</si>
  <si>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</si>
  <si>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</si>
  <si>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</si>
  <si>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</si>
  <si>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</si>
  <si>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</si>
  <si>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</si>
  <si>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</si>
  <si>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</si>
  <si>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</si>
  <si>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</si>
  <si>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</si>
  <si>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</si>
  <si>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</si>
  <si>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</si>
  <si>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</si>
  <si>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</si>
  <si>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</si>
  <si>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</si>
  <si>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</si>
  <si>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</si>
  <si>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</si>
  <si>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</si>
  <si>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</si>
  <si>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</si>
  <si>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</si>
  <si>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</si>
  <si>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</si>
  <si>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</si>
  <si>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</si>
  <si>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</si>
  <si>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</si>
  <si>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</si>
  <si>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</si>
  <si>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</si>
  <si>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</si>
  <si>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</si>
  <si>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</si>
  <si>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</si>
  <si>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</si>
  <si>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</si>
  <si>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</si>
  <si>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</si>
  <si>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</si>
  <si>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</si>
  <si>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</si>
  <si>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</si>
  <si>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</si>
  <si>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</si>
  <si>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</si>
  <si>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</si>
  <si>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</si>
  <si>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</si>
  <si>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</si>
  <si>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</si>
  <si>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</si>
  <si>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</si>
  <si>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</si>
  <si>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</si>
  <si>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</si>
  <si>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</si>
  <si>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</si>
  <si>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</si>
  <si>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</si>
  <si>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</si>
  <si>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</si>
  <si>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</si>
  <si>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</si>
  <si>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</si>
  <si>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</si>
  <si>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</si>
  <si>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</si>
  <si>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</si>
  <si>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</si>
  <si>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</si>
  <si>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</si>
  <si>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</si>
  <si>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</si>
  <si>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</si>
  <si>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</si>
  <si>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</si>
  <si>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</si>
  <si>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</si>
  <si>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</si>
  <si>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</si>
  <si>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</si>
  <si>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</si>
  <si>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</si>
  <si>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</si>
  <si>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</si>
  <si>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</si>
  <si>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</si>
  <si>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</si>
  <si>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</si>
  <si>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</si>
  <si>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</si>
  <si>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</si>
  <si>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</si>
  <si>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</si>
  <si>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</si>
  <si>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</si>
  <si>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</si>
  <si>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</si>
  <si>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</si>
  <si>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</si>
  <si>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</si>
  <si>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</si>
  <si>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</si>
  <si>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</si>
  <si>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</si>
  <si>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</si>
  <si>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</si>
  <si>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</si>
  <si>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</si>
  <si>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</si>
  <si>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</si>
  <si>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</si>
  <si>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</si>
  <si>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</si>
  <si>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</si>
  <si>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</si>
  <si>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</si>
  <si>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</si>
  <si>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</si>
  <si>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</si>
  <si>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</si>
  <si>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</si>
  <si>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</si>
  <si>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</si>
  <si>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</si>
  <si>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</si>
  <si>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</si>
  <si>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</si>
  <si>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</si>
  <si>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</si>
  <si>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</si>
  <si>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</si>
  <si>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</si>
  <si>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</si>
  <si>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</si>
  <si>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</si>
  <si>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</si>
  <si>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</si>
  <si>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</si>
  <si>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</si>
  <si>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</si>
  <si>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</si>
  <si>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</si>
  <si>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</si>
  <si>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</si>
  <si>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</si>
  <si>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</si>
  <si>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</si>
  <si>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</si>
  <si>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</si>
  <si>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</si>
  <si>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</si>
  <si>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</si>
  <si>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</si>
  <si>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</si>
  <si>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</si>
  <si>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</si>
  <si>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</si>
  <si>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</si>
  <si>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</si>
  <si>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</si>
  <si>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</si>
  <si>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</si>
  <si>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</si>
  <si>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</si>
  <si>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</si>
  <si>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</si>
  <si>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</si>
  <si>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</si>
  <si>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</si>
  <si>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</si>
  <si>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</si>
  <si>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</si>
  <si>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</si>
  <si>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</si>
  <si>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</si>
  <si>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</si>
  <si>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</si>
  <si>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</si>
  <si>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</si>
  <si>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</si>
  <si>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</si>
  <si>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</si>
  <si>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</si>
  <si>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</si>
  <si>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</si>
  <si>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</si>
  <si>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</si>
  <si>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</si>
  <si>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</si>
  <si>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</si>
  <si>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</si>
  <si>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</si>
  <si>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</si>
  <si>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</si>
  <si>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</si>
  <si>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</si>
  <si>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</si>
  <si>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</si>
  <si>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</si>
  <si>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</si>
  <si>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</si>
  <si>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</si>
  <si>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</si>
  <si>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</si>
  <si>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</si>
  <si>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</si>
  <si>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</si>
  <si>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</si>
  <si>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</si>
  <si>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</si>
  <si>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</si>
  <si>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</si>
  <si>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</si>
  <si>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</si>
  <si>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</si>
  <si>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</si>
  <si>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</si>
  <si>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</si>
  <si>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</si>
  <si>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</si>
  <si>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</si>
  <si>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</si>
  <si>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</si>
  <si>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</si>
  <si>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</si>
  <si>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</si>
  <si>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</si>
  <si>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</si>
  <si>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</si>
  <si>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</si>
  <si>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</si>
  <si>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</si>
  <si>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</si>
  <si>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</si>
  <si>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</si>
  <si>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</si>
  <si>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</si>
  <si>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</si>
  <si>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</si>
  <si>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</si>
  <si>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</si>
  <si>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</si>
  <si>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</si>
  <si>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</si>
  <si>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</si>
  <si>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</si>
  <si>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</si>
  <si>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</si>
  <si>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</si>
  <si>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</si>
  <si>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</si>
  <si>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</si>
  <si>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</si>
  <si>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</si>
  <si>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</si>
  <si>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</si>
  <si>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</si>
  <si>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</si>
  <si>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</si>
  <si>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</si>
  <si>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</si>
  <si>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</si>
  <si>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</si>
  <si>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</si>
  <si>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</si>
  <si>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</si>
  <si>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</si>
  <si>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</si>
  <si>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</si>
  <si>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</si>
  <si>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</si>
  <si>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</si>
  <si>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</si>
  <si>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</si>
  <si>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</si>
  <si>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</si>
  <si>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</si>
  <si>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</si>
  <si>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</si>
  <si>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</si>
  <si>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</si>
  <si>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</si>
  <si>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</si>
  <si>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</si>
  <si>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</si>
  <si>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</si>
  <si>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</si>
  <si>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</si>
  <si>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</si>
  <si>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</si>
  <si>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</si>
  <si>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</si>
  <si>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</si>
  <si>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</si>
  <si>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</si>
  <si>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</si>
  <si>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</si>
  <si>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</si>
  <si>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</si>
  <si>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</si>
  <si>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</si>
  <si>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</si>
  <si>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</si>
  <si>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</si>
  <si>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</si>
  <si>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</si>
  <si>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</si>
  <si>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</si>
  <si>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</si>
  <si>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</si>
  <si>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</si>
  <si>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</si>
  <si>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</si>
  <si>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</si>
  <si>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</si>
  <si>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</si>
  <si>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</si>
  <si>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</si>
  <si>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</si>
  <si>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</si>
  <si>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</si>
  <si>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</si>
  <si>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</si>
  <si>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</si>
  <si>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</si>
  <si>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</si>
  <si>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</si>
  <si>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</si>
  <si>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</si>
  <si>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</si>
  <si>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</si>
  <si>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</si>
  <si>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</si>
  <si>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</si>
  <si>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</si>
  <si>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</si>
  <si>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</si>
  <si>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</si>
  <si>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</si>
  <si>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</si>
  <si>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</si>
  <si>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</si>
  <si>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</si>
  <si>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</si>
  <si>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</si>
  <si>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</si>
  <si>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</si>
  <si>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</si>
  <si>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</si>
  <si>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</si>
  <si>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</si>
  <si>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</si>
  <si>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</si>
  <si>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</si>
  <si>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</si>
  <si>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</si>
  <si>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</si>
  <si>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</si>
  <si>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</si>
  <si>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</si>
  <si>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</si>
  <si>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</si>
  <si>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</si>
  <si>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</si>
  <si>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</si>
  <si>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</si>
  <si>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</si>
  <si>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</si>
  <si>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</si>
  <si>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</si>
  <si>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</si>
  <si>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</si>
  <si>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</si>
  <si>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</si>
  <si>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</si>
  <si>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</si>
  <si>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</si>
  <si>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</si>
  <si>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</si>
  <si>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</si>
  <si>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</si>
  <si>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</si>
  <si>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</si>
  <si>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</si>
  <si>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</si>
  <si>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</si>
  <si>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</si>
  <si>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</si>
  <si>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</si>
  <si>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</si>
  <si>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</si>
  <si>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</si>
  <si>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</si>
  <si>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</si>
  <si>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</si>
  <si>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</si>
  <si>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</si>
  <si>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</si>
  <si>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</si>
  <si>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</si>
  <si>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</si>
  <si>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</si>
  <si>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</si>
  <si>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</si>
  <si>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</si>
  <si>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</si>
  <si>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</si>
  <si>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</si>
  <si>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</si>
  <si>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</si>
  <si>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</si>
  <si>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</si>
  <si>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</si>
  <si>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</si>
  <si>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</si>
  <si>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</si>
  <si>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</si>
  <si>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</si>
  <si>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</si>
  <si>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</si>
  <si>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</si>
  <si>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</si>
  <si>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</si>
  <si>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</si>
  <si>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</si>
  <si>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</si>
  <si>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</si>
  <si>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</si>
  <si>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</si>
  <si>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</si>
  <si>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</si>
  <si>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</si>
  <si>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</si>
  <si>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</si>
  <si>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</si>
  <si>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</si>
  <si>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</si>
  <si>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</si>
  <si>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</si>
  <si>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</si>
  <si>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</si>
  <si>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</si>
  <si>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</si>
  <si>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</si>
  <si>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</si>
  <si>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</si>
  <si>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</si>
  <si>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</si>
  <si>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</si>
  <si>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</si>
  <si>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</si>
  <si>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</si>
  <si>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</si>
  <si>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</si>
  <si>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</si>
  <si>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</si>
  <si>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</si>
  <si>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</si>
  <si>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</si>
  <si>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</si>
  <si>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</si>
  <si>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</si>
  <si>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</si>
  <si>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</si>
  <si>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</si>
  <si>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</si>
  <si>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</si>
  <si>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</si>
  <si>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</si>
  <si>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</si>
  <si>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</si>
  <si>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</si>
  <si>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</si>
  <si>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</si>
  <si>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</si>
  <si>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</si>
  <si>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</si>
  <si>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</si>
  <si>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</si>
  <si>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</si>
  <si>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</si>
  <si>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</si>
  <si>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</si>
  <si>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</si>
  <si>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</si>
  <si>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</si>
  <si>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</si>
  <si>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</si>
  <si>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</si>
  <si>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</si>
  <si>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</si>
  <si>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</si>
  <si>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</si>
  <si>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</si>
  <si>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</si>
  <si>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</si>
  <si>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</si>
  <si>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</si>
  <si>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</si>
  <si>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</si>
  <si>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</si>
  <si>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</si>
  <si>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</si>
  <si>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</si>
  <si>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</si>
  <si>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</si>
  <si>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</si>
  <si>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</si>
  <si>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</si>
  <si>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</si>
  <si>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</si>
  <si>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</si>
  <si>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</si>
  <si>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</si>
  <si>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</si>
  <si>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</si>
  <si>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</si>
  <si>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</si>
  <si>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</si>
  <si>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</si>
  <si>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</si>
  <si>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</si>
  <si>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</si>
  <si>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</si>
  <si>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</si>
  <si>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</si>
  <si>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</si>
  <si>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</si>
  <si>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</si>
  <si>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</si>
  <si>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</si>
  <si>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</si>
  <si>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</si>
  <si>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</si>
  <si>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</si>
  <si>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</si>
  <si>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</si>
  <si>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</si>
  <si>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</si>
  <si>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</si>
  <si>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</si>
  <si>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</si>
  <si>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</si>
  <si>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</si>
  <si>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</si>
  <si>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</si>
  <si>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</si>
  <si>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</si>
  <si>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</si>
  <si>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</si>
  <si>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</si>
  <si>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</si>
  <si>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</si>
  <si>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</si>
  <si>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</si>
  <si>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</si>
  <si>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</si>
  <si>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</si>
  <si>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</si>
  <si>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</si>
  <si>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</si>
  <si>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</si>
  <si>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</si>
  <si>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</si>
  <si>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</si>
  <si>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</si>
  <si>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</si>
  <si>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</si>
  <si>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</si>
  <si>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</si>
  <si>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</si>
  <si>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</si>
  <si>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</si>
  <si>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</si>
  <si>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</si>
  <si>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</si>
  <si>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</si>
  <si>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</si>
  <si>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</si>
  <si>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</si>
  <si>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</si>
  <si>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</si>
  <si>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</si>
  <si>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</si>
  <si>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</si>
  <si>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</si>
  <si>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</si>
  <si>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</si>
  <si>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</si>
  <si>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</si>
  <si>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</si>
  <si>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</si>
  <si>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</si>
  <si>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</si>
  <si>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</si>
  <si>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</si>
  <si>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</si>
  <si>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</si>
  <si>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</si>
  <si>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</si>
  <si>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</si>
  <si>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</si>
  <si>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</si>
  <si>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</si>
  <si>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</si>
  <si>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</si>
  <si>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</si>
  <si>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</si>
  <si>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</si>
  <si>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</si>
  <si>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</si>
  <si>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</si>
  <si>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</si>
  <si>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</si>
  <si>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</si>
  <si>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</si>
  <si>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</si>
  <si>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</si>
  <si>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</si>
  <si>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</si>
  <si>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</si>
  <si>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</si>
  <si>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</si>
  <si>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</si>
  <si>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</si>
  <si>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</si>
  <si>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</si>
  <si>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</si>
  <si>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</si>
  <si>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</si>
  <si>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</si>
  <si>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</si>
  <si>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</si>
  <si>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</si>
  <si>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</si>
  <si>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</si>
  <si>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</si>
  <si>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</si>
  <si>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</si>
  <si>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</si>
  <si>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</si>
  <si>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</si>
  <si>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</si>
  <si>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</si>
  <si>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</si>
  <si>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</si>
  <si>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</si>
  <si>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</si>
  <si>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</si>
  <si>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</si>
  <si>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</si>
  <si>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</si>
  <si>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</si>
  <si>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</si>
  <si>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</si>
  <si>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</si>
  <si>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</si>
  <si>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</si>
  <si>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</si>
  <si>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</si>
  <si>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</si>
  <si>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</si>
  <si>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</si>
  <si>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</si>
  <si>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</si>
  <si>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</si>
  <si>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</si>
  <si>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</si>
  <si>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</si>
  <si>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</si>
  <si>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</si>
  <si>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</si>
  <si>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</si>
  <si>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</si>
  <si>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</si>
  <si>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</si>
  <si>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</si>
  <si>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</si>
  <si>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</si>
  <si>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</si>
  <si>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</si>
  <si>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</si>
  <si>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</si>
  <si>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</si>
  <si>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</si>
  <si>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</si>
  <si>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</si>
  <si>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</si>
  <si>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</si>
  <si>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</si>
  <si>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</si>
  <si>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</si>
  <si>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</si>
  <si>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</si>
  <si>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</si>
  <si>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</si>
  <si>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</si>
  <si>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</si>
  <si>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</si>
  <si>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</si>
  <si>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</si>
  <si>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</si>
  <si>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</si>
  <si>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</si>
  <si>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</si>
  <si>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</si>
  <si>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</si>
  <si>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</si>
  <si>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</si>
  <si>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</si>
  <si>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</si>
  <si>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</si>
  <si>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</si>
  <si>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</si>
  <si>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</si>
  <si>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</si>
  <si>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</si>
  <si>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</si>
  <si>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</si>
  <si>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</si>
  <si>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</si>
  <si>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</si>
  <si>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</si>
  <si>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</si>
  <si>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</si>
  <si>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</si>
  <si>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</si>
  <si>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</si>
  <si>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</si>
  <si>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</si>
  <si>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</si>
  <si>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</si>
  <si>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</si>
  <si>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</si>
  <si>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</si>
  <si>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</si>
  <si>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</si>
  <si>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</si>
  <si>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</si>
  <si>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</si>
  <si>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</si>
  <si>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</si>
  <si>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</si>
  <si>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</si>
  <si>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</si>
  <si>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</si>
  <si>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</si>
  <si>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</si>
  <si>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</si>
  <si>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</si>
  <si>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</si>
  <si>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</si>
  <si>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</si>
  <si>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</si>
  <si>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</si>
  <si>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</si>
  <si>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</si>
  <si>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</si>
  <si>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</si>
  <si>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</si>
  <si>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</si>
  <si>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</si>
  <si>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</si>
  <si>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</si>
  <si>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</si>
  <si>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</si>
  <si>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</si>
  <si>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</si>
  <si>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</si>
  <si>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</si>
  <si>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</si>
  <si>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</si>
  <si>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</si>
  <si>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</si>
  <si>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</si>
  <si>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</si>
  <si>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</si>
  <si>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</si>
  <si>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</si>
  <si>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</si>
  <si>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</si>
  <si>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</si>
  <si>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</si>
  <si>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</si>
  <si>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</si>
  <si>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</si>
  <si>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</si>
  <si>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</si>
  <si>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</si>
  <si>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</si>
  <si>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</si>
  <si>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</si>
  <si>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</si>
  <si>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</si>
  <si>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</si>
  <si>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</si>
  <si>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</si>
  <si>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</si>
  <si>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</si>
  <si>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</si>
  <si>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</si>
  <si>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</si>
  <si>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</si>
  <si>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</si>
  <si>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</si>
  <si>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</si>
  <si>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</si>
  <si>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</si>
  <si>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</si>
  <si>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</si>
  <si>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</si>
  <si>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</si>
  <si>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</si>
  <si>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</si>
  <si>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</si>
  <si>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</si>
  <si>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</si>
  <si>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</si>
  <si>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</si>
  <si>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</si>
  <si>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</si>
  <si>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</si>
  <si>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</si>
  <si>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</si>
  <si>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</si>
  <si>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</si>
  <si>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</si>
  <si>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</si>
  <si>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</si>
  <si>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</si>
  <si>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</si>
  <si>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</si>
  <si>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</si>
  <si>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</si>
  <si>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</si>
  <si>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</si>
  <si>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</si>
  <si>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</si>
  <si>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</si>
  <si>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</si>
  <si>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</si>
  <si>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</si>
  <si>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</si>
  <si>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</si>
  <si>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</si>
  <si>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</si>
  <si>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</si>
  <si>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</si>
  <si>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</si>
  <si>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</si>
  <si>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</si>
  <si>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</si>
  <si>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</si>
  <si>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</si>
  <si>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</si>
  <si>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</si>
  <si>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</si>
  <si>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</si>
  <si>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</si>
  <si>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</si>
  <si>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</si>
  <si>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</si>
  <si>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</si>
  <si>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</si>
  <si>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</si>
  <si>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</si>
  <si>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</si>
  <si>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</si>
  <si>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</si>
  <si>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</si>
  <si>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</si>
  <si>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</si>
  <si>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</si>
  <si>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</si>
  <si>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</si>
  <si>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</si>
  <si>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</si>
  <si>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</si>
  <si>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</si>
  <si>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</si>
  <si>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</si>
  <si>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</si>
  <si>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</si>
  <si>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</si>
  <si>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</si>
  <si>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</si>
  <si>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</si>
  <si>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</si>
  <si>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</si>
  <si>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</si>
  <si>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</si>
  <si>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</si>
  <si>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</si>
  <si>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</si>
  <si>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</si>
  <si>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</si>
  <si>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</si>
  <si>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</si>
  <si>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</si>
  <si>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</si>
  <si>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</si>
  <si>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</si>
  <si>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</si>
  <si>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</si>
  <si>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</si>
  <si>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</si>
  <si>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</si>
  <si>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</si>
  <si>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</si>
  <si>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</si>
  <si>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</si>
  <si>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</si>
  <si>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</si>
  <si>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</si>
  <si>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</si>
  <si>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</si>
  <si>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</si>
  <si>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</si>
  <si>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</si>
  <si>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</si>
  <si>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</si>
  <si>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</si>
  <si>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</si>
  <si>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</si>
  <si>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</si>
  <si>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</si>
  <si>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</si>
  <si>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</si>
  <si>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</si>
  <si>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</si>
  <si>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</si>
  <si>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</si>
  <si>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</si>
  <si>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</si>
  <si>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</si>
  <si>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</si>
  <si>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</si>
  <si>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</si>
  <si>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</si>
  <si>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</si>
  <si>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</si>
  <si>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</si>
  <si>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</si>
  <si>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</si>
  <si>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</si>
  <si>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</si>
  <si>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</si>
  <si>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</si>
  <si>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</si>
  <si>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</si>
  <si>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</si>
  <si>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</si>
  <si>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</si>
  <si>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</si>
  <si>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</si>
  <si>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</si>
  <si>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</si>
  <si>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</si>
  <si>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</si>
  <si>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</si>
  <si>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</si>
  <si>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</si>
  <si>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</si>
  <si>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</si>
  <si>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</si>
  <si>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</si>
  <si>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</si>
  <si>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</si>
  <si>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</si>
  <si>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</si>
  <si>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</si>
  <si>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</si>
  <si>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</si>
  <si>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</si>
  <si>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</si>
  <si>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</si>
  <si>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</si>
  <si>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</si>
  <si>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</si>
  <si>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</si>
  <si>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</si>
  <si>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</si>
  <si>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</si>
  <si>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</si>
  <si>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</si>
  <si>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</si>
  <si>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</si>
  <si>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</si>
  <si>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</si>
  <si>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</si>
  <si>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</si>
  <si>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</si>
  <si>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</si>
  <si>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</si>
  <si>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</si>
  <si>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</si>
  <si>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</si>
  <si>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</si>
  <si>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</si>
  <si>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</si>
  <si>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</si>
  <si>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</si>
  <si>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</si>
  <si>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</si>
  <si>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</si>
  <si>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</si>
  <si>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</si>
  <si>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</si>
  <si>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</si>
  <si>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</si>
  <si>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</si>
  <si>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</si>
  <si>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</si>
  <si>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</si>
  <si>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</si>
  <si>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</si>
  <si>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</si>
  <si>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</si>
  <si>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</si>
  <si>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</si>
  <si>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</si>
  <si>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</si>
  <si>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</si>
  <si>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</si>
  <si>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</si>
  <si>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</si>
  <si>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</si>
  <si>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</si>
  <si>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</si>
  <si>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</si>
  <si>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</si>
  <si>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</si>
  <si>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</si>
  <si>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</si>
  <si>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</si>
  <si>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</si>
  <si>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</si>
  <si>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</si>
  <si>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</si>
  <si>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</si>
  <si>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</si>
  <si>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</si>
  <si>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</si>
  <si>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</si>
  <si>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</si>
  <si>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</si>
  <si>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</si>
  <si>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</si>
  <si>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</si>
  <si>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</si>
  <si>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</si>
  <si>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</si>
  <si>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</si>
  <si>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</si>
  <si>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</si>
  <si>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</si>
  <si>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</si>
  <si>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</si>
  <si>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</si>
  <si>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</si>
  <si>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</si>
  <si>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</si>
  <si>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</si>
  <si>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</si>
  <si>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</si>
  <si>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</si>
  <si>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</si>
  <si>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</si>
  <si>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</si>
  <si>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</si>
  <si>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</si>
  <si>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</si>
  <si>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</si>
  <si>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</si>
  <si>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</si>
  <si>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</si>
  <si>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</si>
  <si>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</si>
  <si>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</si>
  <si>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</si>
  <si>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</si>
  <si>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</si>
  <si>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</si>
  <si>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</si>
  <si>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</si>
  <si>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</si>
  <si>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</si>
  <si>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</si>
  <si>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</si>
  <si>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</si>
  <si>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</si>
  <si>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</si>
  <si>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</si>
  <si>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</si>
  <si>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</si>
  <si>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</si>
  <si>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</si>
  <si>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</si>
  <si>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</si>
  <si>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</si>
  <si>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</si>
  <si>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</si>
  <si>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</si>
  <si>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</si>
  <si>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</si>
  <si>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</si>
  <si>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</si>
  <si>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</si>
  <si>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</si>
  <si>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</si>
  <si>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</si>
  <si>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</si>
  <si>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</si>
  <si>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</si>
  <si>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</si>
  <si>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</si>
  <si>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</si>
  <si>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</si>
  <si>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</si>
  <si>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</si>
  <si>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</si>
  <si>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</si>
  <si>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</si>
  <si>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</si>
  <si>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</si>
  <si>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</si>
  <si>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</si>
  <si>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</si>
  <si>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</si>
  <si>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</si>
  <si>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</si>
  <si>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</si>
  <si>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</si>
  <si>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</si>
  <si>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</si>
  <si>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</si>
  <si>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</si>
  <si>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</si>
  <si>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</si>
  <si>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</si>
  <si>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</si>
  <si>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</si>
  <si>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</si>
  <si>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</si>
  <si>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</si>
  <si>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</si>
  <si>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</si>
  <si>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</si>
  <si>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</si>
  <si>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</si>
  <si>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</si>
  <si>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</si>
  <si>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</si>
  <si>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</si>
  <si>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</si>
  <si>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</si>
  <si>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</si>
  <si>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</si>
  <si>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</si>
  <si>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</si>
  <si>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</si>
  <si>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</si>
  <si>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</si>
  <si>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</si>
  <si>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</si>
  <si>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</si>
  <si>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</si>
  <si>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</si>
  <si>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</si>
  <si>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</si>
  <si>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</si>
  <si>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</si>
  <si>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</si>
  <si>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</si>
  <si>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</si>
  <si>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</si>
  <si>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</si>
  <si>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</si>
  <si>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</si>
  <si>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</si>
  <si>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</si>
  <si>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</si>
  <si>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</si>
  <si>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</si>
  <si>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</si>
  <si>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</si>
  <si>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</si>
  <si>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</si>
  <si>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</si>
  <si>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</si>
  <si>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</si>
  <si>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</si>
  <si>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</si>
  <si>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</si>
  <si>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</si>
  <si>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</si>
  <si>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</si>
  <si>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</si>
  <si>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</si>
  <si>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</si>
  <si>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</si>
  <si>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</si>
  <si>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</si>
  <si>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</si>
  <si>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</si>
  <si>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</si>
  <si>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</si>
  <si>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</si>
  <si>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</si>
  <si>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</si>
  <si>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</si>
  <si>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</si>
  <si>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</si>
  <si>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</si>
  <si>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</si>
  <si>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</si>
  <si>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</si>
  <si>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</si>
  <si>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</si>
  <si>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</si>
  <si>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</si>
  <si>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</si>
  <si>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</si>
  <si>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</si>
  <si>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</si>
  <si>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</si>
  <si>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</si>
  <si>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</si>
  <si>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</si>
  <si>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</si>
  <si>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</si>
  <si>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</si>
  <si>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</si>
  <si>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</si>
  <si>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</si>
  <si>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</si>
  <si>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</si>
  <si>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</si>
  <si>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</si>
  <si>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</si>
  <si>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</si>
  <si>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</si>
  <si>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</si>
  <si>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</si>
  <si>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</si>
  <si>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</si>
  <si>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</si>
  <si>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</si>
  <si>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</si>
  <si>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</si>
  <si>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</si>
  <si>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</si>
  <si>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</si>
  <si>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</si>
  <si>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</si>
  <si>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</si>
  <si>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</si>
  <si>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</si>
  <si>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</si>
  <si>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</si>
  <si>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</si>
  <si>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</si>
  <si>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</si>
  <si>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</si>
  <si>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</si>
  <si>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</si>
  <si>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</si>
  <si>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</si>
  <si>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</si>
  <si>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</si>
  <si>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</si>
  <si>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</si>
  <si>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</si>
  <si>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</si>
  <si>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</si>
  <si>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</si>
  <si>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</si>
  <si>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</si>
  <si>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</si>
  <si>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</si>
  <si>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</si>
  <si>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</si>
  <si>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</si>
  <si>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</si>
  <si>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</si>
  <si>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</si>
  <si>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</si>
  <si>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</si>
  <si>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</si>
  <si>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</si>
  <si>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</si>
  <si>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</si>
  <si>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</si>
  <si>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</si>
  <si>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</si>
  <si>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</si>
  <si>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</si>
  <si>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</si>
  <si>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</si>
  <si>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</si>
  <si>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</si>
  <si>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</si>
  <si>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</si>
  <si>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</si>
  <si>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</si>
  <si>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</si>
  <si>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</si>
  <si>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</si>
  <si>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</si>
  <si>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</si>
  <si>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</si>
  <si>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</si>
  <si>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</si>
  <si>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</si>
  <si>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</si>
  <si>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</si>
  <si>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</si>
  <si>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</si>
  <si>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</si>
  <si>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</si>
  <si>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</si>
  <si>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</si>
  <si>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</si>
  <si>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</si>
  <si>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</si>
  <si>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</si>
  <si>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</si>
  <si>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</si>
  <si>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</si>
  <si>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</si>
  <si>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</si>
  <si>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</si>
  <si>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</si>
  <si>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</si>
  <si>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</si>
  <si>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</si>
  <si>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</si>
  <si>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</si>
  <si>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</si>
  <si>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</si>
  <si>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</si>
  <si>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</si>
  <si>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</si>
  <si>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</si>
  <si>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</si>
  <si>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</si>
  <si>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</si>
  <si>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</si>
  <si>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</si>
  <si>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</si>
  <si>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</si>
  <si>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</si>
  <si>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</si>
  <si>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</si>
  <si>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</si>
  <si>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</si>
  <si>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</si>
  <si>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</si>
  <si>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</si>
  <si>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</si>
  <si>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</si>
  <si>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</si>
  <si>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</si>
  <si>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</si>
  <si>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</si>
  <si>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</si>
  <si>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</si>
  <si>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</si>
  <si>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</si>
  <si>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</si>
  <si>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</si>
  <si>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</si>
  <si>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</si>
  <si>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</si>
  <si>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</si>
  <si>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</si>
  <si>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</si>
  <si>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</si>
  <si>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</si>
  <si>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</si>
  <si>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</si>
  <si>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</si>
  <si>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</si>
  <si>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</si>
  <si>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</si>
  <si>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</si>
  <si>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</si>
  <si>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</si>
  <si>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</si>
  <si>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</si>
  <si>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</si>
  <si>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</si>
  <si>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</si>
  <si>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</si>
  <si>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</si>
  <si>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</si>
  <si>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</si>
  <si>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</si>
  <si>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</si>
  <si>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</si>
  <si>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</si>
  <si>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</si>
  <si>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</si>
  <si>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</si>
  <si>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</si>
  <si>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</si>
  <si>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</si>
  <si>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</si>
  <si>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</si>
  <si>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</si>
  <si>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</si>
  <si>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</si>
  <si>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</si>
  <si>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</si>
  <si>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</si>
  <si>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</si>
  <si>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</si>
  <si>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</si>
  <si>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</si>
  <si>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</si>
  <si>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</si>
  <si>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</si>
  <si>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</si>
  <si>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</si>
  <si>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</si>
  <si>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</si>
  <si>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</si>
  <si>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</si>
  <si>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</si>
  <si>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</si>
  <si>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</si>
  <si>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</si>
  <si>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</si>
  <si>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</si>
  <si>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</si>
  <si>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</si>
  <si>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</si>
  <si>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</si>
  <si>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</si>
  <si>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</si>
  <si>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</si>
  <si>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</si>
  <si>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</si>
  <si>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</si>
  <si>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</si>
  <si>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</si>
  <si>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</si>
  <si>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</si>
  <si>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</si>
  <si>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</si>
  <si>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</si>
  <si>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</si>
  <si>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</si>
  <si>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</si>
  <si>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</si>
  <si>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</si>
  <si>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</si>
  <si>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</si>
  <si>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</si>
  <si>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</si>
  <si>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</si>
  <si>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</si>
  <si>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</si>
  <si>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</si>
  <si>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</si>
  <si>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</si>
  <si>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</si>
  <si>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</si>
  <si>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</si>
  <si>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</si>
  <si>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</si>
  <si>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</si>
  <si>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</si>
  <si>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</si>
  <si>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</si>
  <si>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</si>
  <si>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</si>
  <si>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</si>
  <si>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</si>
  <si>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</si>
  <si>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</si>
  <si>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</si>
  <si>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</si>
  <si>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</si>
  <si>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</si>
  <si>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</si>
  <si>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</si>
  <si>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</si>
  <si>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</si>
  <si>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</si>
  <si>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</si>
  <si>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</si>
  <si>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</si>
  <si>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</si>
  <si>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</si>
  <si>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</si>
  <si>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</si>
  <si>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</si>
  <si>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</si>
  <si>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</si>
  <si>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</si>
  <si>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</si>
  <si>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</si>
  <si>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</si>
  <si>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</si>
  <si>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</si>
  <si>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</si>
  <si>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</si>
  <si>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</si>
  <si>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</si>
  <si>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</si>
  <si>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</si>
  <si>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</si>
  <si>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</si>
  <si>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</si>
  <si>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</si>
  <si>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</si>
  <si>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</si>
  <si>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</si>
  <si>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</si>
  <si>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</si>
  <si>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</si>
  <si>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</si>
  <si>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</si>
  <si>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</si>
  <si>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</si>
  <si>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</si>
  <si>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</si>
  <si>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</si>
  <si>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</si>
  <si>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</si>
  <si>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</si>
  <si>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</si>
  <si>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</si>
  <si>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</si>
  <si>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</si>
  <si>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</si>
  <si>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</si>
  <si>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</si>
  <si>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</si>
  <si>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</si>
  <si>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</si>
  <si>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</si>
  <si>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</si>
  <si>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</si>
  <si>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</si>
  <si>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</si>
  <si>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</si>
  <si>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</si>
  <si>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</si>
  <si>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</si>
  <si>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</si>
  <si>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</si>
  <si>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</si>
  <si>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</si>
  <si>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</si>
  <si>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</si>
  <si>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</si>
  <si>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</si>
  <si>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</si>
  <si>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</si>
  <si>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</si>
  <si>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</si>
  <si>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</si>
  <si>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</si>
  <si>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</si>
  <si>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</si>
  <si>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</si>
  <si>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</si>
  <si>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</si>
  <si>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</si>
  <si>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</si>
  <si>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</si>
  <si>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</si>
  <si>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</si>
  <si>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</si>
  <si>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</si>
  <si>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</si>
  <si>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</si>
  <si>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</si>
  <si>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</si>
  <si>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</si>
  <si>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</si>
  <si>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</si>
  <si>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</si>
  <si>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</si>
  <si>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</si>
  <si>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</si>
  <si>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</si>
  <si>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</si>
  <si>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</si>
  <si>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</si>
  <si>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</si>
  <si>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</si>
  <si>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</si>
  <si>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</si>
  <si>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</si>
  <si>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</si>
  <si>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</si>
  <si>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</si>
  <si>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</si>
  <si>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</si>
  <si>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</si>
  <si>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</si>
  <si>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</si>
  <si>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</si>
  <si>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</si>
  <si>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</si>
  <si>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</si>
  <si>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</si>
  <si>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</si>
  <si>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</si>
  <si>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</si>
  <si>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</si>
  <si>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</si>
  <si>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</si>
  <si>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</si>
  <si>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</si>
  <si>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</si>
  <si>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</si>
  <si>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</si>
  <si>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</si>
  <si>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</si>
  <si>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</si>
  <si>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</si>
  <si>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</si>
  <si>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</si>
  <si>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</si>
  <si>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</si>
  <si>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</si>
  <si>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</si>
  <si>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</si>
  <si>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</si>
  <si>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</si>
  <si>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</si>
  <si>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</si>
  <si>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</si>
  <si>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</si>
  <si>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</si>
  <si>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</si>
  <si>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</si>
  <si>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</si>
  <si>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</si>
  <si>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</si>
  <si>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</si>
  <si>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</si>
  <si>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</si>
  <si>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</si>
  <si>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</si>
  <si>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</si>
  <si>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</si>
  <si>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</si>
  <si>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</si>
  <si>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</si>
  <si>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</si>
  <si>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</si>
  <si>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</si>
  <si>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</si>
  <si>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</si>
  <si>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</si>
  <si>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</si>
  <si>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</si>
  <si>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</si>
  <si>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</si>
  <si>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</si>
  <si>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</si>
  <si>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</si>
  <si>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</si>
  <si>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</si>
  <si>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</si>
  <si>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</si>
  <si>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</si>
  <si>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</si>
  <si>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</si>
  <si>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</si>
  <si>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</si>
  <si>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</si>
  <si>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</si>
  <si>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</si>
  <si>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</si>
  <si>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</si>
  <si>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</si>
  <si>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</si>
  <si>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</si>
  <si>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</si>
  <si>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</si>
  <si>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</si>
  <si>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</si>
  <si>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</si>
  <si>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</si>
  <si>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</si>
  <si>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</si>
  <si>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</si>
  <si>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</si>
  <si>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</si>
  <si>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</si>
  <si>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</si>
  <si>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</si>
  <si>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</si>
  <si>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</si>
  <si>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</si>
  <si>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</si>
  <si>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</si>
  <si>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</si>
  <si>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</si>
  <si>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</si>
  <si>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</si>
  <si>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</si>
  <si>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</si>
  <si>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</si>
  <si>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</si>
  <si>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</si>
  <si>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</si>
  <si>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</si>
  <si>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</si>
  <si>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</si>
  <si>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</si>
  <si>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</si>
  <si>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</si>
  <si>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</si>
  <si>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</si>
  <si>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</si>
  <si>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</si>
  <si>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</si>
  <si>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</si>
  <si>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</si>
  <si>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</si>
  <si>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</si>
  <si>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</si>
  <si>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</si>
  <si>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</si>
  <si>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</si>
  <si>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</si>
  <si>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</si>
  <si>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</si>
  <si>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</si>
  <si>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</si>
  <si>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</si>
  <si>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</si>
  <si>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</si>
  <si>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</si>
  <si>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</si>
  <si>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</si>
  <si>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</si>
  <si>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</si>
  <si>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</si>
  <si>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</si>
  <si>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</si>
  <si>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</si>
  <si>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</si>
  <si>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</si>
  <si>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</si>
  <si>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</si>
  <si>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</si>
  <si>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</si>
  <si>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</si>
  <si>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</si>
  <si>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</si>
  <si>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</si>
  <si>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</si>
  <si>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</si>
  <si>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</si>
  <si>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</si>
  <si>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</si>
  <si>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</si>
  <si>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</si>
  <si>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</si>
  <si>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</si>
  <si>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</si>
  <si>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</si>
  <si>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</si>
  <si>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</si>
  <si>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</si>
  <si>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</si>
  <si>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</si>
  <si>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</si>
  <si>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</si>
  <si>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</si>
  <si>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</si>
  <si>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</si>
  <si>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</si>
  <si>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</si>
  <si>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</si>
  <si>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</si>
  <si>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</si>
  <si>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</si>
  <si>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</si>
  <si>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</si>
  <si>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</si>
  <si>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</si>
  <si>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</si>
  <si>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</si>
  <si>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</si>
  <si>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</si>
  <si>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</si>
  <si>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</si>
  <si>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</si>
  <si>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</si>
  <si>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</si>
  <si>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</si>
  <si>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</si>
  <si>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</si>
  <si>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</si>
  <si>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</si>
  <si>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</si>
  <si>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</si>
  <si>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</si>
  <si>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</si>
  <si>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</si>
  <si>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</si>
  <si>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</si>
  <si>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</si>
  <si>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</si>
  <si>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</si>
  <si>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</si>
  <si>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</si>
  <si>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</si>
  <si>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</si>
  <si>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</si>
  <si>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</si>
  <si>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</si>
  <si>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</si>
  <si>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</si>
  <si>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</si>
  <si>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</si>
  <si>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</si>
  <si>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</si>
  <si>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</si>
  <si>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</si>
  <si>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</si>
  <si>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</si>
  <si>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</si>
  <si>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</si>
  <si>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</si>
  <si>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</si>
  <si>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</si>
  <si>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</si>
  <si>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</si>
  <si>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</si>
  <si>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</si>
  <si>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</si>
  <si>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</si>
  <si>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</si>
  <si>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</si>
  <si>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</si>
  <si>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</si>
  <si>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</si>
  <si>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</si>
  <si>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</si>
  <si>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</si>
  <si>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</si>
  <si>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</si>
  <si>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</si>
  <si>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</si>
  <si>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</si>
  <si>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</si>
  <si>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</si>
  <si>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</si>
  <si>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</si>
  <si>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</si>
  <si>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</si>
  <si>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</si>
  <si>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</si>
  <si>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</si>
  <si>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</si>
  <si>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</si>
  <si>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</si>
  <si>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</si>
  <si>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</si>
  <si>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</si>
  <si>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</si>
  <si>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</si>
  <si>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</si>
  <si>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</si>
  <si>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</si>
  <si>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</si>
  <si>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</si>
  <si>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</si>
  <si>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</si>
  <si>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</si>
  <si>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</si>
  <si>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</si>
  <si>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</si>
  <si>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</si>
  <si>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</si>
  <si>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</si>
  <si>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</si>
  <si>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</si>
  <si>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</si>
  <si>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</si>
  <si>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</si>
  <si>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</si>
  <si>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</si>
  <si>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</si>
  <si>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</si>
  <si>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</si>
  <si>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</si>
  <si>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</si>
  <si>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</si>
  <si>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</si>
  <si>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</si>
  <si>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</si>
  <si>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</si>
  <si>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</si>
  <si>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</si>
  <si>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</si>
  <si>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</si>
  <si>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</si>
  <si>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</si>
  <si>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</si>
  <si>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</si>
  <si>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</si>
  <si>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</si>
  <si>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</si>
  <si>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</si>
  <si>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</si>
  <si>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</si>
  <si>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</si>
  <si>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</si>
  <si>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</si>
  <si>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</si>
  <si>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</si>
  <si>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</si>
  <si>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</si>
  <si>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</si>
  <si>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</si>
  <si>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</si>
  <si>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</si>
  <si>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</si>
  <si>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</si>
  <si>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</si>
  <si>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</si>
  <si>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</si>
  <si>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</si>
  <si>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</si>
  <si>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</si>
  <si>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</si>
  <si>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</si>
  <si>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</si>
  <si>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</si>
  <si>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</si>
  <si>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</si>
  <si>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</si>
  <si>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</si>
  <si>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</si>
  <si>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</si>
  <si>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</si>
  <si>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</si>
  <si>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</si>
  <si>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</si>
  <si>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</si>
  <si>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</si>
  <si>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</si>
  <si>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</si>
  <si>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</si>
  <si>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</si>
  <si>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</si>
  <si>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</si>
  <si>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</si>
  <si>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</si>
  <si>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</si>
  <si>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</si>
  <si>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</si>
  <si>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</si>
  <si>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</si>
  <si>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</si>
  <si>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</si>
  <si>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</si>
  <si>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</si>
  <si>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</si>
  <si>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</si>
  <si>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</si>
  <si>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</si>
  <si>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</si>
  <si>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</si>
  <si>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</si>
  <si>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</si>
  <si>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</si>
  <si>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</si>
  <si>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</si>
  <si>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</si>
  <si>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</si>
  <si>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</si>
  <si>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</si>
  <si>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</si>
  <si>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</si>
  <si>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</si>
  <si>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</si>
  <si>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</si>
  <si>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</si>
  <si>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</si>
  <si>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</si>
  <si>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</si>
  <si>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</si>
  <si>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</si>
  <si>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</si>
  <si>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</si>
  <si>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</si>
  <si>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</si>
  <si>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</si>
  <si>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</si>
  <si>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</si>
  <si>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</si>
  <si>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</si>
  <si>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</si>
  <si>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</si>
  <si>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</si>
  <si>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</si>
  <si>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</si>
  <si>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</si>
  <si>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</si>
  <si>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</si>
  <si>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</si>
  <si>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</si>
  <si>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</si>
  <si>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</si>
  <si>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</si>
  <si>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</si>
  <si>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</si>
  <si>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</si>
  <si>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</si>
  <si>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</si>
  <si>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</si>
  <si>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</si>
  <si>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</si>
  <si>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</si>
  <si>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</si>
  <si>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</si>
  <si>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</si>
  <si>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</si>
  <si>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</si>
  <si>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</si>
  <si>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</si>
  <si>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</si>
  <si>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</si>
  <si>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</si>
  <si>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</si>
  <si>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</si>
  <si>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</si>
  <si>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</si>
  <si>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</si>
  <si>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</si>
  <si>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</si>
  <si>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</si>
  <si>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</si>
  <si>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</si>
  <si>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</si>
  <si>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</si>
  <si>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</si>
  <si>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</si>
  <si>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</si>
  <si>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</si>
  <si>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</si>
  <si>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</si>
  <si>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</si>
  <si>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</si>
  <si>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</si>
  <si>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</si>
  <si>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</si>
  <si>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</si>
  <si>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</si>
  <si>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</si>
  <si>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</si>
  <si>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</si>
  <si>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</si>
  <si>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</si>
  <si>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</si>
  <si>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</si>
  <si>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</si>
  <si>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</si>
  <si>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</si>
  <si>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</si>
  <si>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</si>
  <si>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</si>
  <si>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</si>
  <si>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</si>
  <si>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</si>
  <si>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</si>
  <si>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</si>
  <si>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</si>
  <si>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</si>
  <si>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</si>
  <si>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</si>
  <si>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</si>
  <si>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</si>
  <si>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</si>
  <si>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</si>
  <si>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</si>
  <si>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</si>
  <si>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</si>
  <si>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</si>
  <si>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</si>
  <si>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</si>
  <si>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</si>
  <si>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</si>
  <si>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</si>
  <si>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</si>
  <si>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</si>
  <si>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</si>
  <si>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</si>
  <si>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</si>
  <si>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</si>
  <si>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</si>
  <si>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</si>
  <si>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</si>
  <si>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</si>
  <si>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</si>
  <si>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</si>
  <si>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</si>
  <si>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</si>
  <si>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</si>
  <si>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</si>
  <si>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</si>
  <si>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</si>
  <si>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</si>
  <si>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</si>
  <si>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</si>
  <si>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</si>
  <si>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</si>
  <si>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</si>
  <si>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</si>
  <si>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</si>
  <si>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</si>
  <si>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</si>
  <si>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</si>
  <si>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</si>
  <si>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</si>
  <si>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</si>
  <si>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</si>
  <si>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</si>
  <si>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</si>
  <si>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</si>
  <si>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</si>
  <si>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</si>
  <si>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</si>
  <si>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</si>
  <si>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</si>
  <si>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</si>
  <si>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</si>
  <si>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</si>
  <si>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</si>
  <si>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</si>
  <si>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</si>
  <si>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</si>
  <si>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</si>
  <si>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</si>
  <si>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</si>
  <si>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</si>
  <si>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</si>
  <si>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</si>
  <si>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</si>
  <si>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</si>
  <si>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</si>
  <si>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</si>
  <si>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</si>
  <si>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</si>
  <si>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</si>
  <si>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</si>
  <si>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</si>
  <si>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</si>
  <si>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</si>
  <si>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</si>
  <si>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</si>
  <si>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</si>
  <si>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</si>
  <si>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</si>
  <si>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</si>
  <si>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</si>
  <si>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</si>
  <si>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</si>
  <si>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</si>
  <si>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</si>
  <si>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</si>
  <si>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</si>
  <si>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</si>
  <si>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</si>
  <si>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</si>
  <si>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</si>
  <si>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</si>
  <si>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</si>
  <si>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</si>
  <si>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</si>
  <si>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</si>
  <si>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</si>
  <si>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</si>
  <si>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</si>
  <si>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</si>
  <si>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</si>
  <si>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</si>
  <si>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</si>
  <si>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</si>
  <si>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</si>
  <si>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</si>
  <si>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</si>
  <si>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</si>
  <si>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</si>
  <si>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</si>
  <si>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</si>
  <si>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</si>
  <si>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</si>
  <si>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</si>
  <si>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</si>
  <si>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</si>
  <si>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</si>
  <si>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</si>
  <si>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</si>
  <si>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</si>
  <si>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</si>
  <si>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</si>
  <si>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</si>
  <si>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</si>
  <si>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</si>
  <si>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</si>
  <si>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</si>
  <si>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</si>
  <si>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</si>
  <si>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</si>
  <si>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</si>
  <si>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</si>
  <si>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</si>
  <si>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</si>
  <si>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</si>
  <si>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</si>
  <si>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</si>
  <si>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</si>
  <si>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</si>
  <si>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</si>
  <si>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</si>
  <si>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</si>
  <si>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</si>
  <si>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</si>
  <si>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</si>
  <si>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</si>
  <si>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</si>
  <si>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</si>
  <si>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</si>
  <si>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</si>
  <si>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</si>
  <si>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</si>
  <si>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</si>
  <si>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</si>
  <si>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</si>
  <si>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</si>
  <si>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</si>
  <si>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</si>
  <si>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</si>
  <si>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</si>
  <si>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</si>
  <si>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</si>
  <si>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</si>
  <si>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</si>
  <si>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</si>
  <si>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</si>
  <si>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</si>
  <si>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</si>
  <si>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</si>
  <si>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</si>
  <si>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</si>
  <si>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</si>
  <si>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</si>
  <si>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</si>
  <si>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</si>
  <si>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</si>
  <si>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</si>
  <si>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</si>
  <si>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</si>
  <si>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</si>
  <si>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</si>
  <si>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</si>
  <si>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</si>
  <si>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</si>
  <si>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</si>
  <si>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</si>
  <si>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</si>
  <si>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</si>
  <si>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</si>
  <si>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</si>
  <si>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</si>
  <si>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</si>
  <si>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</si>
  <si>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</si>
  <si>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</si>
  <si>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</si>
  <si>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</si>
  <si>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</si>
  <si>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</si>
  <si>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</si>
  <si>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</si>
  <si>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</si>
  <si>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</si>
  <si>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</si>
  <si>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</si>
  <si>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</si>
  <si>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</si>
  <si>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</si>
  <si>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</si>
  <si>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</si>
  <si>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</si>
  <si>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</si>
  <si>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</si>
  <si>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</si>
  <si>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</si>
  <si>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</si>
  <si>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</si>
  <si>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</si>
  <si>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</si>
  <si>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</si>
  <si>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</si>
  <si>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</si>
  <si>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</si>
  <si>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</si>
  <si>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</si>
  <si>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</si>
  <si>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</si>
  <si>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</si>
  <si>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</si>
  <si>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</si>
  <si>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</si>
  <si>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</si>
  <si>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</si>
  <si>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</si>
  <si>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</si>
  <si>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</si>
  <si>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</si>
  <si>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</si>
  <si>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</si>
  <si>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</si>
  <si>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</si>
  <si>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</si>
  <si>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</si>
  <si>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</si>
  <si>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</si>
  <si>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</si>
  <si>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</si>
  <si>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</si>
  <si>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</si>
  <si>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</si>
  <si>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</si>
  <si>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</si>
  <si>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</si>
  <si>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</si>
  <si>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</si>
  <si>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</si>
  <si>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</si>
  <si>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</si>
  <si>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</si>
  <si>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</si>
  <si>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</si>
  <si>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</si>
  <si>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</si>
  <si>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</si>
  <si>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</si>
  <si>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</si>
  <si>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</si>
  <si>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</si>
  <si>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</si>
  <si>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</si>
  <si>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</si>
  <si>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</si>
  <si>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</si>
  <si>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</si>
  <si>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</si>
  <si>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</si>
  <si>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</si>
  <si>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</si>
  <si>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</si>
  <si>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</si>
  <si>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</si>
  <si>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</si>
  <si>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</si>
  <si>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</si>
  <si>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</si>
  <si>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</si>
  <si>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</si>
  <si>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</si>
  <si>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</si>
  <si>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</si>
  <si>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</si>
  <si>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</si>
  <si>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</si>
  <si>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</si>
  <si>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</si>
  <si>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</si>
  <si>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</si>
  <si>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</si>
  <si>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</si>
  <si>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</si>
  <si>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</si>
  <si>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</si>
  <si>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</si>
  <si>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</si>
  <si>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</si>
  <si>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</si>
  <si>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</si>
  <si>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</si>
  <si>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</si>
  <si>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</si>
  <si>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</si>
  <si>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</si>
  <si>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</si>
  <si>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</si>
  <si>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</si>
  <si>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</si>
  <si>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</si>
  <si>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</si>
  <si>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</si>
  <si>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</si>
  <si>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</si>
  <si>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</si>
  <si>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</si>
  <si>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</si>
  <si>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</si>
  <si>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</si>
  <si>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</si>
  <si>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</si>
  <si>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</si>
  <si>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</si>
  <si>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</si>
  <si>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</si>
  <si>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</si>
  <si>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</si>
  <si>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</si>
  <si>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</si>
  <si>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</si>
  <si>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</si>
  <si>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</si>
  <si>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</si>
  <si>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</si>
  <si>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</si>
  <si>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</si>
  <si>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</si>
  <si>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</si>
  <si>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</si>
  <si>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</si>
  <si>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</si>
  <si>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</si>
  <si>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</si>
  <si>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</si>
  <si>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</si>
  <si>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</si>
  <si>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</si>
  <si>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</si>
  <si>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</si>
  <si>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</si>
  <si>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</si>
  <si>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</si>
  <si>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</si>
  <si>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</si>
  <si>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</si>
  <si>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</si>
  <si>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</si>
  <si>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</si>
  <si>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</si>
  <si>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</si>
  <si>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</si>
  <si>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</si>
  <si>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</si>
  <si>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</si>
  <si>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</si>
  <si>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</si>
  <si>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</si>
  <si>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</si>
  <si>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</si>
  <si>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</si>
  <si>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</si>
  <si>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</si>
  <si>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</si>
  <si>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</si>
  <si>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</si>
  <si>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</si>
  <si>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</si>
  <si>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</si>
  <si>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</si>
  <si>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</si>
  <si>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</si>
  <si>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</si>
  <si>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</si>
  <si>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</si>
  <si>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</si>
  <si>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</si>
  <si>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</si>
  <si>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</si>
  <si>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</si>
  <si>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</si>
  <si>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</si>
  <si>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</si>
  <si>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</si>
  <si>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</si>
  <si>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</si>
  <si>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</si>
  <si>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</si>
  <si>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</si>
  <si>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</si>
  <si>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</si>
  <si>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</si>
  <si>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</si>
  <si>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</si>
  <si>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</si>
  <si>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</si>
  <si>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</si>
  <si>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</si>
  <si>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</si>
  <si>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</si>
  <si>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</si>
  <si>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</si>
  <si>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</si>
  <si>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</si>
  <si>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</si>
  <si>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</si>
  <si>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</si>
  <si>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</si>
  <si>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</si>
  <si>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</si>
  <si>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</si>
  <si>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</si>
  <si>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</si>
  <si>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</si>
  <si>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</si>
  <si>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</si>
  <si>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</si>
  <si>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</si>
  <si>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</si>
  <si>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</si>
  <si>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</si>
  <si>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</si>
  <si>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</si>
  <si>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</si>
  <si>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</si>
  <si>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</si>
  <si>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</si>
  <si>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</si>
  <si>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</si>
  <si>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</si>
  <si>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</si>
  <si>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</si>
  <si>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</si>
  <si>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</si>
  <si>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</si>
  <si>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</si>
  <si>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</si>
  <si>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</si>
  <si>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</si>
  <si>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</si>
  <si>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</si>
  <si>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</si>
  <si>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</si>
  <si>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</si>
  <si>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</si>
  <si>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</si>
  <si>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</si>
  <si>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</si>
  <si>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</si>
  <si>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</si>
  <si>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</si>
  <si>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</si>
  <si>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</si>
  <si>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</si>
  <si>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</si>
  <si>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</si>
  <si>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</si>
  <si>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</si>
  <si>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</si>
  <si>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</si>
  <si>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</si>
  <si>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</si>
  <si>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</si>
  <si>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</si>
  <si>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</si>
  <si>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</si>
  <si>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</si>
  <si>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</si>
  <si>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</si>
  <si>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</si>
  <si>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</si>
  <si>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</si>
  <si>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</si>
  <si>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</si>
  <si>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</si>
  <si>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</si>
  <si>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</si>
  <si>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</si>
  <si>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</si>
  <si>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</si>
  <si>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</si>
  <si>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</si>
  <si>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</si>
  <si>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</si>
  <si>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</si>
  <si>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</si>
  <si>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</si>
  <si>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</si>
  <si>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</si>
  <si>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</si>
  <si>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</si>
  <si>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</si>
  <si>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</si>
  <si>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</si>
  <si>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</si>
  <si>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</si>
  <si>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</si>
  <si>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</si>
  <si>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</si>
  <si>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</si>
  <si>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</si>
  <si>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</si>
  <si>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</si>
  <si>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</si>
  <si>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</si>
  <si>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</si>
  <si>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</si>
  <si>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</si>
  <si>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</si>
  <si>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</si>
  <si>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</si>
  <si>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</si>
  <si>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</si>
  <si>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</si>
  <si>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</si>
  <si>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</si>
  <si>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</si>
  <si>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</si>
  <si>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</si>
  <si>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</si>
  <si>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</si>
  <si>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</si>
  <si>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</si>
  <si>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</si>
  <si>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</si>
  <si>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</si>
  <si>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</si>
  <si>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</si>
  <si>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</si>
  <si>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</si>
  <si>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</si>
  <si>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</si>
  <si>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</si>
  <si>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</si>
  <si>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</si>
  <si>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</si>
  <si>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</si>
  <si>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</si>
  <si>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</si>
  <si>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</si>
  <si>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</si>
  <si>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</si>
  <si>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</si>
  <si>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</si>
  <si>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</si>
  <si>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</si>
  <si>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</si>
  <si>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</si>
  <si>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</si>
  <si>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</si>
  <si>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</si>
  <si>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</si>
  <si>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</si>
  <si>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</si>
  <si>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</si>
  <si>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</si>
  <si>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</si>
  <si>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</si>
  <si>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</si>
  <si>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</si>
  <si>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</si>
  <si>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</si>
  <si>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</si>
  <si>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</si>
  <si>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</si>
  <si>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</si>
  <si>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</si>
  <si>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</si>
  <si>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</si>
  <si>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</si>
  <si>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</si>
  <si>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</si>
  <si>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</si>
  <si>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</si>
  <si>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</si>
  <si>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</si>
  <si>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</si>
  <si>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</si>
  <si>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</si>
  <si>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</si>
  <si>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</si>
  <si>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</si>
  <si>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</si>
  <si>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</si>
  <si>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</si>
  <si>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</si>
  <si>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</si>
  <si>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</si>
  <si>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</si>
  <si>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</si>
  <si>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</si>
  <si>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</si>
  <si>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</si>
  <si>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</si>
  <si>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</si>
  <si>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</si>
  <si>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</si>
  <si>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</si>
  <si>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</si>
  <si>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</si>
  <si>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</si>
  <si>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</si>
  <si>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</si>
  <si>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</si>
  <si>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</si>
  <si>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</si>
  <si>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</si>
  <si>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</si>
  <si>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</si>
  <si>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</si>
  <si>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</si>
  <si>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</si>
  <si>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</si>
  <si>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</si>
  <si>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</si>
  <si>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</si>
  <si>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</si>
  <si>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</si>
  <si>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</si>
  <si>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</si>
  <si>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</si>
  <si>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</si>
  <si>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</si>
  <si>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</si>
  <si>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</si>
  <si>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</si>
  <si>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</si>
  <si>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</si>
  <si>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</si>
  <si>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</si>
  <si>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</si>
  <si>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</si>
  <si>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</si>
  <si>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</si>
  <si>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</si>
  <si>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</si>
  <si>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</si>
  <si>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</si>
  <si>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</si>
  <si>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</si>
  <si>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</si>
  <si>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</si>
  <si>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</si>
  <si>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</si>
  <si>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</si>
  <si>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</si>
  <si>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</si>
  <si>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</si>
  <si>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</si>
  <si>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</si>
  <si>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</si>
  <si>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</si>
  <si>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</si>
  <si>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</si>
  <si>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</si>
  <si>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</si>
  <si>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</si>
  <si>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</si>
  <si>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</si>
  <si>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</si>
  <si>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</si>
  <si>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</si>
  <si>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</si>
  <si>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</si>
  <si>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</si>
  <si>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</si>
  <si>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</si>
  <si>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</si>
  <si>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</si>
  <si>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</si>
  <si>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</si>
  <si>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</si>
  <si>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</si>
  <si>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</si>
  <si>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</si>
  <si>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</si>
  <si>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</si>
  <si>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</si>
  <si>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</si>
  <si>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</si>
  <si>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</si>
  <si>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</si>
  <si>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</si>
  <si>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</si>
  <si>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</si>
  <si>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</si>
  <si>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</si>
  <si>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</si>
  <si>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</si>
  <si>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</si>
  <si>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</si>
  <si>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</si>
  <si>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</si>
  <si>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</si>
  <si>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</si>
  <si>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</si>
  <si>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</si>
  <si>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</si>
  <si>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</si>
  <si>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</si>
  <si>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</si>
  <si>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</si>
  <si>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</si>
  <si>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</si>
  <si>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</si>
  <si>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</si>
  <si>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</si>
  <si>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</si>
  <si>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</si>
  <si>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</si>
  <si>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</si>
  <si>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</si>
  <si>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</si>
  <si>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</si>
  <si>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</si>
  <si>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</si>
  <si>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</si>
  <si>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</si>
  <si>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</si>
  <si>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</si>
  <si>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</si>
  <si>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</si>
  <si>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</si>
  <si>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</si>
  <si>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</si>
  <si>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</si>
  <si>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</si>
  <si>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</si>
  <si>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</si>
  <si>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</si>
  <si>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</si>
  <si>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</si>
  <si>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</si>
  <si>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</si>
  <si>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</si>
  <si>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</si>
  <si>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</si>
  <si>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</si>
  <si>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</si>
  <si>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</si>
  <si>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</si>
  <si>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</si>
  <si>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</si>
  <si>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</si>
  <si>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</si>
  <si>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</si>
  <si>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</si>
  <si>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</si>
  <si>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</si>
  <si>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</si>
  <si>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</si>
  <si>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</si>
  <si>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</si>
  <si>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</si>
  <si>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</si>
  <si>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</si>
  <si>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</si>
  <si>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</si>
  <si>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</si>
  <si>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</si>
  <si>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</si>
  <si>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</si>
  <si>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</si>
  <si>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</si>
  <si>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</si>
  <si>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</si>
  <si>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</si>
  <si>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</si>
  <si>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</si>
  <si>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</si>
  <si>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</si>
  <si>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</si>
  <si>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</si>
  <si>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</si>
  <si>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</si>
  <si>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</si>
  <si>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</si>
  <si>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</si>
  <si>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</si>
  <si>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</si>
  <si>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</si>
  <si>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</si>
  <si>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</si>
  <si>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</si>
  <si>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</si>
  <si>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</si>
  <si>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</si>
  <si>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</si>
  <si>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</si>
  <si>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</si>
  <si>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</si>
  <si>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</si>
  <si>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</si>
  <si>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</si>
  <si>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</si>
  <si>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</si>
  <si>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</si>
  <si>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</si>
  <si>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</si>
  <si>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</si>
  <si>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</si>
  <si>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</si>
  <si>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</si>
  <si>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</si>
  <si>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</si>
  <si>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</si>
  <si>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</si>
  <si>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</si>
  <si>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</si>
  <si>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</si>
  <si>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</si>
  <si>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</si>
  <si>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</si>
  <si>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</si>
  <si>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</si>
  <si>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</si>
  <si>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</si>
  <si>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</si>
  <si>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</si>
  <si>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</si>
  <si>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</si>
  <si>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</si>
  <si>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</si>
  <si>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</si>
  <si>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</si>
  <si>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</si>
  <si>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</si>
  <si>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</si>
  <si>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</si>
  <si>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</si>
  <si>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</si>
  <si>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</si>
  <si>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</si>
  <si>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</si>
  <si>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</si>
  <si>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</si>
  <si>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</si>
  <si>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</si>
  <si>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</si>
  <si>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</si>
  <si>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</si>
  <si>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</si>
  <si>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</si>
  <si>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</si>
  <si>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</si>
  <si>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</si>
  <si>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</si>
  <si>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</si>
  <si>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</si>
  <si>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</si>
  <si>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</si>
  <si>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</si>
  <si>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</si>
  <si>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</si>
  <si>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</si>
  <si>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</si>
  <si>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</si>
  <si>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</si>
  <si>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</si>
  <si>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</si>
  <si>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</si>
  <si>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</si>
  <si>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</si>
  <si>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</si>
  <si>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</si>
  <si>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</si>
  <si>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</si>
  <si>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</si>
  <si>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</si>
  <si>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</si>
  <si>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</si>
  <si>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</si>
  <si>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</si>
  <si>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</si>
  <si>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</si>
  <si>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</si>
  <si>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</si>
  <si>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</si>
  <si>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</si>
  <si>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</si>
  <si>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</si>
  <si>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</si>
  <si>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</si>
  <si>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</si>
  <si>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</si>
  <si>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</si>
  <si>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</si>
  <si>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</si>
  <si>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</si>
  <si>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</si>
  <si>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</si>
  <si>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</si>
  <si>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</si>
  <si>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</si>
  <si>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</si>
  <si>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</si>
  <si>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</si>
  <si>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</si>
  <si>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</si>
  <si>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</si>
  <si>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</si>
  <si>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</si>
  <si>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</si>
  <si>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</si>
  <si>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</si>
  <si>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</si>
  <si>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</si>
  <si>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</si>
  <si>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</si>
  <si>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</si>
  <si>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</si>
  <si>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</si>
  <si>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</si>
  <si>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</si>
  <si>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</si>
  <si>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</si>
  <si>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</si>
  <si>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</si>
  <si>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</si>
  <si>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</si>
  <si>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</si>
  <si>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</si>
  <si>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</si>
  <si>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</si>
  <si>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</si>
  <si>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</si>
  <si>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</si>
  <si>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</si>
  <si>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</si>
  <si>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</si>
  <si>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</si>
  <si>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</si>
  <si>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</si>
  <si>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</si>
  <si>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</si>
  <si>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</si>
  <si>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</si>
  <si>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</si>
  <si>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</si>
  <si>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</si>
  <si>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</si>
  <si>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</si>
  <si>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</si>
  <si>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</si>
  <si>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</si>
  <si>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</si>
  <si>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</si>
  <si>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</si>
  <si>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</si>
  <si>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</si>
  <si>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</si>
  <si>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</si>
  <si>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</si>
  <si>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</si>
  <si>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</si>
  <si>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</si>
  <si>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</si>
  <si>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</si>
  <si>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</si>
  <si>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</si>
  <si>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</si>
  <si>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</si>
  <si>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</si>
  <si>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</si>
  <si>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</si>
  <si>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</si>
  <si>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</si>
  <si>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</si>
  <si>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</si>
  <si>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</si>
  <si>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</si>
  <si>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</si>
  <si>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</si>
  <si>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</si>
  <si>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</si>
  <si>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</si>
  <si>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</si>
  <si>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</si>
  <si>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</si>
  <si>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</si>
  <si>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</si>
  <si>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</si>
  <si>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</si>
  <si>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</si>
  <si>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</si>
  <si>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</si>
  <si>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</si>
  <si>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</si>
  <si>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</si>
  <si>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</si>
  <si>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</si>
  <si>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</si>
  <si>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</si>
  <si>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</si>
  <si>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</si>
  <si>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</si>
  <si>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</si>
  <si>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</si>
  <si>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</si>
  <si>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</si>
  <si>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</si>
  <si>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</si>
  <si>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</si>
  <si>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</si>
  <si>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</si>
  <si>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</si>
  <si>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</si>
  <si>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</si>
  <si>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</si>
  <si>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</si>
  <si>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</si>
  <si>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</si>
  <si>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</si>
  <si>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</si>
  <si>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</si>
  <si>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</si>
  <si>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</si>
  <si>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</si>
  <si>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</si>
  <si>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</si>
  <si>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</si>
  <si>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</si>
  <si>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</si>
  <si>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</si>
  <si>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</si>
  <si>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</si>
  <si>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</si>
  <si>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</si>
  <si>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</si>
  <si>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</si>
  <si>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</si>
  <si>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</si>
  <si>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</si>
  <si>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</si>
  <si>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</si>
  <si>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</si>
  <si>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</si>
  <si>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</si>
  <si>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</si>
  <si>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</si>
  <si>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</si>
  <si>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</si>
  <si>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</si>
  <si>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</si>
  <si>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</si>
  <si>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</si>
  <si>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</si>
  <si>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</si>
  <si>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</si>
  <si>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</si>
  <si>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</si>
  <si>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</si>
  <si>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</si>
  <si>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</si>
  <si>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</si>
  <si>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</si>
  <si>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</si>
  <si>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</si>
  <si>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</si>
  <si>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</si>
  <si>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</si>
  <si>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</si>
  <si>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</si>
  <si>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</si>
  <si>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</si>
  <si>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</si>
  <si>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</si>
  <si>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</si>
  <si>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</si>
  <si>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</si>
  <si>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</si>
  <si>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</si>
  <si>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</si>
  <si>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</si>
  <si>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</si>
  <si>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</si>
  <si>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</si>
  <si>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</si>
  <si>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</si>
  <si>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</si>
  <si>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</si>
  <si>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</si>
  <si>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</si>
  <si>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</si>
  <si>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</si>
  <si>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</si>
  <si>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</si>
  <si>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</si>
  <si>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</si>
  <si>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</si>
  <si>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</si>
  <si>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</si>
  <si>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</si>
  <si>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</si>
  <si>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</si>
  <si>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</si>
  <si>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</si>
  <si>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</si>
  <si>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</si>
  <si>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</si>
  <si>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</si>
  <si>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</si>
  <si>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</si>
  <si>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</si>
  <si>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</si>
  <si>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</si>
  <si>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</si>
  <si>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</si>
  <si>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</si>
  <si>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</si>
  <si>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</si>
  <si>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</si>
  <si>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</si>
  <si>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</si>
  <si>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</si>
  <si>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</si>
  <si>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</si>
  <si>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</si>
  <si>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</si>
  <si>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</si>
  <si>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</si>
  <si>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</si>
  <si>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</si>
  <si>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</si>
  <si>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</si>
  <si>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</si>
  <si>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</si>
  <si>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</si>
  <si>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</si>
  <si>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</si>
  <si>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</si>
  <si>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</si>
  <si>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</si>
  <si>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</si>
  <si>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</si>
  <si>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</si>
  <si>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</si>
  <si>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</si>
  <si>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</si>
  <si>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</si>
  <si>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</si>
  <si>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</si>
  <si>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</si>
  <si>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</si>
  <si>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</si>
  <si>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</si>
  <si>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</si>
  <si>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</si>
  <si>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</si>
  <si>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</si>
  <si>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</si>
  <si>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</si>
  <si>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</si>
  <si>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</si>
  <si>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</si>
  <si>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</si>
  <si>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</si>
  <si>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</si>
  <si>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</si>
  <si>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</si>
  <si>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</si>
  <si>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</si>
  <si>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</si>
  <si>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</si>
  <si>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</si>
  <si>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</si>
  <si>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</si>
  <si>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</si>
  <si>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</si>
  <si>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</si>
  <si>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</si>
  <si>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</si>
  <si>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</si>
  <si>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</si>
  <si>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</si>
  <si>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</si>
  <si>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</si>
  <si>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</si>
  <si>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</si>
  <si>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</si>
  <si>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</si>
  <si>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</si>
  <si>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</si>
  <si>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</si>
  <si>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</si>
  <si>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</si>
  <si>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</si>
  <si>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</si>
  <si>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</si>
  <si>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</si>
  <si>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</si>
  <si>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</si>
  <si>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</si>
  <si>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</si>
  <si>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</si>
  <si>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</si>
  <si>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</si>
  <si>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</si>
  <si>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</si>
  <si>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</si>
  <si>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</si>
  <si>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</si>
  <si>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</si>
  <si>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</si>
  <si>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</si>
  <si>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</si>
  <si>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</si>
  <si>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</si>
  <si>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</si>
  <si>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</si>
  <si>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</si>
  <si>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</si>
  <si>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</si>
  <si>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</si>
  <si>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</si>
  <si>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</si>
  <si>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</si>
  <si>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</si>
  <si>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</si>
  <si>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</si>
  <si>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</si>
  <si>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</si>
  <si>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</si>
  <si>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</si>
  <si>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</si>
  <si>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</si>
  <si>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</si>
  <si>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</si>
  <si>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</si>
  <si>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</si>
  <si>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</si>
  <si>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</si>
  <si>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</si>
  <si>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</si>
  <si>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</si>
  <si>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</si>
  <si>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</si>
  <si>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</si>
  <si>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</si>
  <si>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</si>
  <si>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</si>
  <si>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</si>
  <si>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</si>
  <si>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</si>
  <si>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</si>
  <si>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</si>
  <si>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</si>
  <si>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</si>
  <si>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</si>
  <si>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</si>
  <si>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</si>
  <si>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</si>
  <si>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</si>
  <si>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</si>
  <si>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</si>
  <si>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</si>
  <si>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</si>
  <si>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</si>
  <si>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</si>
  <si>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</si>
  <si>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</si>
  <si>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</si>
  <si>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</si>
  <si>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</si>
  <si>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</si>
  <si>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</si>
  <si>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</si>
  <si>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</si>
  <si>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</si>
  <si>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</si>
  <si>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</si>
  <si>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</si>
  <si>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</si>
  <si>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</si>
  <si>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</si>
  <si>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</si>
  <si>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</si>
  <si>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</si>
  <si>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</si>
  <si>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</si>
  <si>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</si>
  <si>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</si>
  <si>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</si>
  <si>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</si>
  <si>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</si>
  <si>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</si>
  <si>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</si>
  <si>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</si>
  <si>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</si>
  <si>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</si>
  <si>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</si>
  <si>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</si>
  <si>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</si>
  <si>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</si>
  <si>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</si>
  <si>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</si>
  <si>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</si>
  <si>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</si>
  <si>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</si>
  <si>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</si>
  <si>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</si>
  <si>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</si>
  <si>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</si>
  <si>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</si>
  <si>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</si>
  <si>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</si>
  <si>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</si>
  <si>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</si>
  <si>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</si>
  <si>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</si>
  <si>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</si>
  <si>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</si>
  <si>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</si>
  <si>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</si>
  <si>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</si>
  <si>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</si>
  <si>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</si>
  <si>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</si>
  <si>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</si>
  <si>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</si>
  <si>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</si>
  <si>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</si>
  <si>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</si>
  <si>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</si>
  <si>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</si>
  <si>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</si>
  <si>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</si>
  <si>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</si>
  <si>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</si>
  <si>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</si>
  <si>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</si>
  <si>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</si>
  <si>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</si>
  <si>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</si>
  <si>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</si>
  <si>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</si>
  <si>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</si>
  <si>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</si>
  <si>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</si>
  <si>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</si>
  <si>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</si>
  <si>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</si>
  <si>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</si>
  <si>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</si>
  <si>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</si>
  <si>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</si>
  <si>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</si>
  <si>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</si>
  <si>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</si>
  <si>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</si>
  <si>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</si>
  <si>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</si>
  <si>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</si>
  <si>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</si>
  <si>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</si>
  <si>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</si>
  <si>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</si>
  <si>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</si>
  <si>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</si>
  <si>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</si>
  <si>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</si>
  <si>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</si>
  <si>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</si>
  <si>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</si>
  <si>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</si>
  <si>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</si>
  <si>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</si>
  <si>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</si>
  <si>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</si>
  <si>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</si>
  <si>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</si>
  <si>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</si>
  <si>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</si>
  <si>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</si>
  <si>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</si>
  <si>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</si>
  <si>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</si>
  <si>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</si>
  <si>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</si>
  <si>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</si>
  <si>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</si>
  <si>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</si>
  <si>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</si>
  <si>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</si>
  <si>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</si>
  <si>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</si>
  <si>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</si>
  <si>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</si>
  <si>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</si>
  <si>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</si>
  <si>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</si>
  <si>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</si>
  <si>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</si>
  <si>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</si>
  <si>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</si>
  <si>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</si>
  <si>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</si>
  <si>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</si>
  <si>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</si>
  <si>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</si>
  <si>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</si>
  <si>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</si>
  <si>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</si>
  <si>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</si>
  <si>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</si>
  <si>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</si>
  <si>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</si>
  <si>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</si>
  <si>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</si>
  <si>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</si>
  <si>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</si>
  <si>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</si>
  <si>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</si>
  <si>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</si>
  <si>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</si>
  <si>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</si>
  <si>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</si>
  <si>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</si>
  <si>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</si>
  <si>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</si>
  <si>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</si>
  <si>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</si>
  <si>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</si>
  <si>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</si>
  <si>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</si>
  <si>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</si>
  <si>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</si>
  <si>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</si>
  <si>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</si>
  <si>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</si>
  <si>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</si>
  <si>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</si>
  <si>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</si>
  <si>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</si>
  <si>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</si>
  <si>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</si>
  <si>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</si>
  <si>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</si>
  <si>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</si>
  <si>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</si>
  <si>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</si>
  <si>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</si>
  <si>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</si>
  <si>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</si>
  <si>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</si>
  <si>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</si>
  <si>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</si>
  <si>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</si>
  <si>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</si>
  <si>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</si>
  <si>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</si>
  <si>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</si>
  <si>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</si>
  <si>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</si>
  <si>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</si>
  <si>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</si>
  <si>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</si>
  <si>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</si>
  <si>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</si>
  <si>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</si>
  <si>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</si>
  <si>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</si>
  <si>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</si>
  <si>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</si>
  <si>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</si>
  <si>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</si>
  <si>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</si>
  <si>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</si>
  <si>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</si>
  <si>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</si>
  <si>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</si>
  <si>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</si>
  <si>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</si>
  <si>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</si>
  <si>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</si>
  <si>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</si>
  <si>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</si>
  <si>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</si>
  <si>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</si>
  <si>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</si>
  <si>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</si>
  <si>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</si>
  <si>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</si>
  <si>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</si>
  <si>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</si>
  <si>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</si>
  <si>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</si>
  <si>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</si>
  <si>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</si>
  <si>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</si>
  <si>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</si>
  <si>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</si>
  <si>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</si>
  <si>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</si>
  <si>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</si>
  <si>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</si>
  <si>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</si>
  <si>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</si>
  <si>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</si>
  <si>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</si>
  <si>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</si>
  <si>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</si>
  <si>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</si>
  <si>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</si>
  <si>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</si>
  <si>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</si>
  <si>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</si>
  <si>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</si>
  <si>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</si>
  <si>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</si>
  <si>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</si>
  <si>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</si>
  <si>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</si>
  <si>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</si>
  <si>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</si>
  <si>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</si>
  <si>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</si>
  <si>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</si>
  <si>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</si>
  <si>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</si>
  <si>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</si>
  <si>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</si>
  <si>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</si>
  <si>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</si>
  <si>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</si>
  <si>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</si>
  <si>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</si>
  <si>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</si>
  <si>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</si>
  <si>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</si>
  <si>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</si>
  <si>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</si>
  <si>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</si>
  <si>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</si>
  <si>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</si>
  <si>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</si>
  <si>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</si>
  <si>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</si>
  <si>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</si>
  <si>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</si>
  <si>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</si>
  <si>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</si>
  <si>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</si>
  <si>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</si>
  <si>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</si>
  <si>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</si>
  <si>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</si>
  <si>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</si>
  <si>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</si>
  <si>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</si>
  <si>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</si>
  <si>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</si>
  <si>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</si>
  <si>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</si>
  <si>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</si>
  <si>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</si>
  <si>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</si>
  <si>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</si>
  <si>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</si>
  <si>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</si>
  <si>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</si>
  <si>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</si>
  <si>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</si>
  <si>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</si>
  <si>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</si>
  <si>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</si>
  <si>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</si>
  <si>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</si>
  <si>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</si>
  <si>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</si>
  <si>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</si>
  <si>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</si>
  <si>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</si>
  <si>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</si>
  <si>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</si>
  <si>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</si>
  <si>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</si>
  <si>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</si>
  <si>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</si>
  <si>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</si>
  <si>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</si>
  <si>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</si>
  <si>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</si>
  <si>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</si>
  <si>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</si>
  <si>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</si>
  <si>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</si>
  <si>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</si>
  <si>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</si>
  <si>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</si>
  <si>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</si>
  <si>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</si>
  <si>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</si>
  <si>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</si>
  <si>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</si>
  <si>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</si>
  <si>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</si>
  <si>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</si>
  <si>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</si>
  <si>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</si>
  <si>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</si>
  <si>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</si>
  <si>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</si>
  <si>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</si>
  <si>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</si>
  <si>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</si>
  <si>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</si>
  <si>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</si>
  <si>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</si>
  <si>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</si>
  <si>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</si>
  <si>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</si>
  <si>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</si>
  <si>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</si>
  <si>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</si>
  <si>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</si>
  <si>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</si>
  <si>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</si>
  <si>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</si>
  <si>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</si>
  <si>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</si>
  <si>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</si>
  <si>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</si>
  <si>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</si>
  <si>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</si>
  <si>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</si>
  <si>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</si>
  <si>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</si>
  <si>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</si>
  <si>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</si>
  <si>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</si>
  <si>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</si>
  <si>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</si>
  <si>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</si>
  <si>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</si>
  <si>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</si>
  <si>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</si>
  <si>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</si>
  <si>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</si>
  <si>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</si>
  <si>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</si>
  <si>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</si>
  <si>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</si>
  <si>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</si>
  <si>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</si>
  <si>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</si>
  <si>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</si>
  <si>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</si>
  <si>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</si>
  <si>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</si>
  <si>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</si>
  <si>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</si>
  <si>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</si>
  <si>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</si>
  <si>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</si>
  <si>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</si>
  <si>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</si>
  <si>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</si>
  <si>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</si>
  <si>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</si>
  <si>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</si>
  <si>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</si>
  <si>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</si>
  <si>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</si>
  <si>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</si>
  <si>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</si>
  <si>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</si>
  <si>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</si>
  <si>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</si>
  <si>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</si>
  <si>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</si>
  <si>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</si>
  <si>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</si>
  <si>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</si>
  <si>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</si>
  <si>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</si>
  <si>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</si>
  <si>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</si>
  <si>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</si>
  <si>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</si>
  <si>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</si>
  <si>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</si>
  <si>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</si>
  <si>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</si>
  <si>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</si>
  <si>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</si>
  <si>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</si>
  <si>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</si>
  <si>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</si>
  <si>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</si>
  <si>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</si>
  <si>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</si>
  <si>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</si>
  <si>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</si>
  <si>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</si>
  <si>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</si>
  <si>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</si>
  <si>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</si>
  <si>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</si>
  <si>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</si>
  <si>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</si>
  <si>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</si>
  <si>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</si>
  <si>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</si>
  <si>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</si>
  <si>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</si>
  <si>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</si>
  <si>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</si>
  <si>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</si>
  <si>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</si>
  <si>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</si>
  <si>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</si>
  <si>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</si>
  <si>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</si>
  <si>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</si>
  <si>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</si>
  <si>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</si>
  <si>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</si>
  <si>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</si>
  <si>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</si>
  <si>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</si>
  <si>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</si>
  <si>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</si>
  <si>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</si>
  <si>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</si>
  <si>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</si>
  <si>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</si>
  <si>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</si>
  <si>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</si>
  <si>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</si>
  <si>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</si>
  <si>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</si>
  <si>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</si>
  <si>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</si>
  <si>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</si>
  <si>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</si>
  <si>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</si>
  <si>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</si>
  <si>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</si>
  <si>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</si>
  <si>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</si>
  <si>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</si>
  <si>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</si>
  <si>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</si>
  <si>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</si>
  <si>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</si>
  <si>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</si>
  <si>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</si>
  <si>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</si>
  <si>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</si>
  <si>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</si>
  <si>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</si>
  <si>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</si>
  <si>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</si>
  <si>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</si>
  <si>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</si>
  <si>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</si>
  <si>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</si>
  <si>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</si>
  <si>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</si>
  <si>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</si>
  <si>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</si>
  <si>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</si>
  <si>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</si>
  <si>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</si>
  <si>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</si>
  <si>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</si>
  <si>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</si>
  <si>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</si>
  <si>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</si>
  <si>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</si>
  <si>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</si>
  <si>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</si>
  <si>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</si>
  <si>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</si>
  <si>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</si>
  <si>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</si>
  <si>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</si>
  <si>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</si>
  <si>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</si>
  <si>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</si>
  <si>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</si>
  <si>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</si>
  <si>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</si>
  <si>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</si>
  <si>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</si>
  <si>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</si>
  <si>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</si>
  <si>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</si>
  <si>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</si>
  <si>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</si>
  <si>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</si>
  <si>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</si>
  <si>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</si>
  <si>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</si>
  <si>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</si>
  <si>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</si>
  <si>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</si>
  <si>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</si>
  <si>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</si>
  <si>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</si>
  <si>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</si>
  <si>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</si>
  <si>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</si>
  <si>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</si>
  <si>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</si>
  <si>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</si>
  <si>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</si>
  <si>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</si>
  <si>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</si>
  <si>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</si>
  <si>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</si>
  <si>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</si>
  <si>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</si>
  <si>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</si>
  <si>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</si>
  <si>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</si>
  <si>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</si>
  <si>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</si>
  <si>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</si>
  <si>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</si>
  <si>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</si>
  <si>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</si>
  <si>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</si>
  <si>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</si>
  <si>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</si>
  <si>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</si>
  <si>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</si>
  <si>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</si>
  <si>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</si>
  <si>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</si>
  <si>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</si>
  <si>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</si>
  <si>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</si>
  <si>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</si>
  <si>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</si>
  <si>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</si>
  <si>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</si>
  <si>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</si>
  <si>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</si>
  <si>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</si>
  <si>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</si>
  <si>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</si>
  <si>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</si>
  <si>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</si>
  <si>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</si>
  <si>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</si>
  <si>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</si>
  <si>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</si>
  <si>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</si>
  <si>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</si>
  <si>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</si>
  <si>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</si>
  <si>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</si>
  <si>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</si>
  <si>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</si>
  <si>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</si>
  <si>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</si>
  <si>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</si>
  <si>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</si>
  <si>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</si>
  <si>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</si>
  <si>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</si>
  <si>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</si>
  <si>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</si>
  <si>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</si>
  <si>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</si>
  <si>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</si>
  <si>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</si>
  <si>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</si>
  <si>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</si>
  <si>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</si>
  <si>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</si>
  <si>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</si>
  <si>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</si>
  <si>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</si>
  <si>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</si>
  <si>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</si>
  <si>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</si>
  <si>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</si>
  <si>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</si>
  <si>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</si>
  <si>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</si>
  <si>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</si>
  <si>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</si>
  <si>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</si>
  <si>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</si>
  <si>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</si>
  <si>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</si>
  <si>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</si>
  <si>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</si>
  <si>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</si>
  <si>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</si>
  <si>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</si>
  <si>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</si>
  <si>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</si>
  <si>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</si>
  <si>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</si>
  <si>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</si>
  <si>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</si>
  <si>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</si>
  <si>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</si>
  <si>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</si>
  <si>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</si>
  <si>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</si>
  <si>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</si>
  <si>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</si>
  <si>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</si>
  <si>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</si>
  <si>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</si>
  <si>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</si>
  <si>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</si>
  <si>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</si>
  <si>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</si>
  <si>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</si>
  <si>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</si>
  <si>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</si>
  <si>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</si>
  <si>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</si>
  <si>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</si>
  <si>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</si>
  <si>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</si>
  <si>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</si>
  <si>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</si>
  <si>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</si>
  <si>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</si>
  <si>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</si>
  <si>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</si>
  <si>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</si>
  <si>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</si>
  <si>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</si>
  <si>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</si>
  <si>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</si>
  <si>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</si>
  <si>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</si>
  <si>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</si>
  <si>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</si>
  <si>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</si>
  <si>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</si>
  <si>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</si>
  <si>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</si>
  <si>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</si>
  <si>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</si>
  <si>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</si>
  <si>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</si>
  <si>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</si>
  <si>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</si>
  <si>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</si>
  <si>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</si>
  <si>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</si>
  <si>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</si>
  <si>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</si>
  <si>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</si>
  <si>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</si>
  <si>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</si>
  <si>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</si>
  <si>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</si>
  <si>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</si>
  <si>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</si>
  <si>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</si>
  <si>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</si>
  <si>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</si>
  <si>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</si>
  <si>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</si>
  <si>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</si>
  <si>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</si>
  <si>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</si>
  <si>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</si>
  <si>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</si>
  <si>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</si>
  <si>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</si>
  <si>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</si>
  <si>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</si>
  <si>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</si>
  <si>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</si>
  <si>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</si>
  <si>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</si>
  <si>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</si>
  <si>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</si>
  <si>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</si>
  <si>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</si>
  <si>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</si>
  <si>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</si>
  <si>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</si>
  <si>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</si>
  <si>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</si>
  <si>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</si>
  <si>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</si>
  <si>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</si>
  <si>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</si>
  <si>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</si>
  <si>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</si>
  <si>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</si>
  <si>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</si>
  <si>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</si>
  <si>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</si>
  <si>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</si>
  <si>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</si>
  <si>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</si>
  <si>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</si>
  <si>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</si>
  <si>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</si>
  <si>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</si>
  <si>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</si>
  <si>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</si>
  <si>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</si>
  <si>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</si>
  <si>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</si>
  <si>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</si>
  <si>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</si>
  <si>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</si>
  <si>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</si>
  <si>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</si>
  <si>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</si>
  <si>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</si>
  <si>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</si>
  <si>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</si>
  <si>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</si>
  <si>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</si>
  <si>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</si>
  <si>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</si>
  <si>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</si>
  <si>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</si>
  <si>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</si>
  <si>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</si>
  <si>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</si>
  <si>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</si>
  <si>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</si>
  <si>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</si>
  <si>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</si>
  <si>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</si>
  <si>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</si>
  <si>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</si>
  <si>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</si>
  <si>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</si>
  <si>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</si>
  <si>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</si>
  <si>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</si>
  <si>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</si>
  <si>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</si>
  <si>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</si>
  <si>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</si>
  <si>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</si>
  <si>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</si>
  <si>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</si>
  <si>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</si>
  <si>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</si>
  <si>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</si>
  <si>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</si>
  <si>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</si>
  <si>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</si>
  <si>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</si>
  <si>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</si>
  <si>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</si>
  <si>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</si>
  <si>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</si>
  <si>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</si>
  <si>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</si>
  <si>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</si>
  <si>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</si>
  <si>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</si>
  <si>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</si>
  <si>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</si>
  <si>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</si>
  <si>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</si>
  <si>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</si>
  <si>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</si>
  <si>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</si>
  <si>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</si>
  <si>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</si>
  <si>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</si>
  <si>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</si>
  <si>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</si>
  <si>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</si>
  <si>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</si>
  <si>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</si>
  <si>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</si>
  <si>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</si>
  <si>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</si>
  <si>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</si>
  <si>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</si>
  <si>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</si>
  <si>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</si>
  <si>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</si>
  <si>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</si>
  <si>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</si>
  <si>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</si>
  <si>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</si>
  <si>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</si>
  <si>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</si>
  <si>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</si>
  <si>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</si>
  <si>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</si>
  <si>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</si>
  <si>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</si>
  <si>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</si>
  <si>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</si>
  <si>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</si>
  <si>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</si>
  <si>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</si>
  <si>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</si>
  <si>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</si>
  <si>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</si>
  <si>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</si>
  <si>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</si>
  <si>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</si>
  <si>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</si>
  <si>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</si>
  <si>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</si>
  <si>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</si>
  <si>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</si>
  <si>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</si>
  <si>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</si>
  <si>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</si>
  <si>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</si>
  <si>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</si>
  <si>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</si>
  <si>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</si>
  <si>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</si>
  <si>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</si>
  <si>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</si>
  <si>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</si>
  <si>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</si>
  <si>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</si>
  <si>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</si>
  <si>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</si>
  <si>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</si>
  <si>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</si>
  <si>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</si>
  <si>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</si>
  <si>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</si>
  <si>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</si>
  <si>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</si>
  <si>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</si>
  <si>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</si>
  <si>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</si>
  <si>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</si>
  <si>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</si>
  <si>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</si>
  <si>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</si>
  <si>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</si>
  <si>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</si>
  <si>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</si>
  <si>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</si>
  <si>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</si>
  <si>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</si>
  <si>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</si>
  <si>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</si>
  <si>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</si>
  <si>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</si>
  <si>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</si>
  <si>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</si>
  <si>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</si>
  <si>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</si>
  <si>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</si>
  <si>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</si>
  <si>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</si>
  <si>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</si>
  <si>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</si>
  <si>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</si>
  <si>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</si>
  <si>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</si>
  <si>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</si>
  <si>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</si>
  <si>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</si>
  <si>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</si>
  <si>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</si>
  <si>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</si>
  <si>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</si>
  <si>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</si>
  <si>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</si>
  <si>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</si>
  <si>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</si>
  <si>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</si>
  <si>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</si>
  <si>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</si>
  <si>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</si>
  <si>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</si>
  <si>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</si>
  <si>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</si>
  <si>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</si>
  <si>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</si>
  <si>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</si>
  <si>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</si>
  <si>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</si>
  <si>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</si>
  <si>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</si>
  <si>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</si>
  <si>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</si>
  <si>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</si>
  <si>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</si>
  <si>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</si>
  <si>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</si>
  <si>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</si>
  <si>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</si>
  <si>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</si>
  <si>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</si>
  <si>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</si>
  <si>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</si>
  <si>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</si>
  <si>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</si>
  <si>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</si>
  <si>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</si>
  <si>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</si>
  <si>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</si>
  <si>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</si>
  <si>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</si>
  <si>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</si>
  <si>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</si>
  <si>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</si>
  <si>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</si>
  <si>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</si>
  <si>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</si>
  <si>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</si>
  <si>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</si>
  <si>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</si>
  <si>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</si>
  <si>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</si>
  <si>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</si>
  <si>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</si>
  <si>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</si>
  <si>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</si>
  <si>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</si>
  <si>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</si>
  <si>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</si>
  <si>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</si>
  <si>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</si>
  <si>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</si>
  <si>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</si>
  <si>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</si>
  <si>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</si>
  <si>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</si>
  <si>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</si>
  <si>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</si>
  <si>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</si>
  <si>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</si>
  <si>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</si>
  <si>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</si>
  <si>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</si>
  <si>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</si>
  <si>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</si>
  <si>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</si>
  <si>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</si>
  <si>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</si>
  <si>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</si>
  <si>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</si>
  <si>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</si>
  <si>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</si>
  <si>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</si>
  <si>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</si>
  <si>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</si>
  <si>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</si>
  <si>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</si>
  <si>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</si>
  <si>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</si>
  <si>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</si>
  <si>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</si>
  <si>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</si>
  <si>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</si>
  <si>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</si>
  <si>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</si>
  <si>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</si>
  <si>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</si>
  <si>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</si>
  <si>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</si>
  <si>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</si>
  <si>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</si>
  <si>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</si>
  <si>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</si>
  <si>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</si>
  <si>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</si>
  <si>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</si>
  <si>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</si>
  <si>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</si>
  <si>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</si>
  <si>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</si>
  <si>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</si>
  <si>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</si>
  <si>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</si>
  <si>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</si>
  <si>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</si>
  <si>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</si>
  <si>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</si>
  <si>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</si>
  <si>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</si>
  <si>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</si>
  <si>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</si>
  <si>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</si>
  <si>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</si>
  <si>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</si>
  <si>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</si>
  <si>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</si>
  <si>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</si>
  <si>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</si>
  <si>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</si>
  <si>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</si>
  <si>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</si>
  <si>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</si>
  <si>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</si>
  <si>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</si>
  <si>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</si>
  <si>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</si>
  <si>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</si>
  <si>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</si>
  <si>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</si>
  <si>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</si>
  <si>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</si>
  <si>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</si>
  <si>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</si>
  <si>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</si>
  <si>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</si>
  <si>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</si>
  <si>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</si>
  <si>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</si>
  <si>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</si>
  <si>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</si>
  <si>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</si>
  <si>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</si>
  <si>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</si>
  <si>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</si>
  <si>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</si>
  <si>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</si>
  <si>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</si>
  <si>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</si>
  <si>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</si>
  <si>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</si>
  <si>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</si>
  <si>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</si>
  <si>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</si>
  <si>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</si>
  <si>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</si>
  <si>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</si>
  <si>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</si>
  <si>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</si>
  <si>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</si>
  <si>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</si>
  <si>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</si>
  <si>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</si>
  <si>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</si>
  <si>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</si>
  <si>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</si>
  <si>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</si>
  <si>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</si>
  <si>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</si>
  <si>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</si>
  <si>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</si>
  <si>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</si>
  <si>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</si>
  <si>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</si>
  <si>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</si>
  <si>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</si>
  <si>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</si>
  <si>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</si>
  <si>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</si>
  <si>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</si>
  <si>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</si>
  <si>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</si>
  <si>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</si>
  <si>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</si>
  <si>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</si>
  <si>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</si>
  <si>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</si>
  <si>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</si>
  <si>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</si>
  <si>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</si>
  <si>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</si>
  <si>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</si>
  <si>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</si>
  <si>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</si>
  <si>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</si>
  <si>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</si>
  <si>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</si>
  <si>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</si>
  <si>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</si>
  <si>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</si>
  <si>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</si>
  <si>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</si>
  <si>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</si>
  <si>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</si>
  <si>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</si>
  <si>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</si>
  <si>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</si>
  <si>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</si>
  <si>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</si>
  <si>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</si>
  <si>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</si>
  <si>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</si>
  <si>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</si>
  <si>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</si>
  <si>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</si>
  <si>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</si>
  <si>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</si>
  <si>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</si>
  <si>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</si>
  <si>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</si>
  <si>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</si>
  <si>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</si>
  <si>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</si>
  <si>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</si>
  <si>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</si>
  <si>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</si>
  <si>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</si>
  <si>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</si>
  <si>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</si>
  <si>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</si>
  <si>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</si>
  <si>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</si>
  <si>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</si>
  <si>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</si>
  <si>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</si>
  <si>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</si>
  <si>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</si>
  <si>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</si>
  <si>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</si>
  <si>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</si>
  <si>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</si>
  <si>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</si>
  <si>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</si>
  <si>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</si>
  <si>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</si>
  <si>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</si>
  <si>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</si>
  <si>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</si>
  <si>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</si>
  <si>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</si>
  <si>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</si>
  <si>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</si>
  <si>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</si>
  <si>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</si>
  <si>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</si>
  <si>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</si>
  <si>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</si>
  <si>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</si>
  <si>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</si>
  <si>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</si>
  <si>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</si>
  <si>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</si>
  <si>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</si>
  <si>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</si>
  <si>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</si>
  <si>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</si>
  <si>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</si>
  <si>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</si>
  <si>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</si>
  <si>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</si>
  <si>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</si>
  <si>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</si>
  <si>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</si>
  <si>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</si>
  <si>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</si>
  <si>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</si>
  <si>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</si>
  <si>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</si>
  <si>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</si>
  <si>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</si>
  <si>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</si>
  <si>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</si>
  <si>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</si>
  <si>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</si>
  <si>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</si>
  <si>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</si>
  <si>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</si>
  <si>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</si>
  <si>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</si>
  <si>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</si>
  <si>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</si>
  <si>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</si>
  <si>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</si>
  <si>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</si>
  <si>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</si>
  <si>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</si>
  <si>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</si>
  <si>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</si>
  <si>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</si>
  <si>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</si>
  <si>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</si>
  <si>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</si>
  <si>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</si>
  <si>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</si>
  <si>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</si>
  <si>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</si>
  <si>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</si>
  <si>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</si>
  <si>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</si>
  <si>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</si>
  <si>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</si>
  <si>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</si>
  <si>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</si>
  <si>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</si>
  <si>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</si>
  <si>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</si>
  <si>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</si>
  <si>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</si>
  <si>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</si>
  <si>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</si>
  <si>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</si>
  <si>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</si>
  <si>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</si>
  <si>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</si>
  <si>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</si>
  <si>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</si>
  <si>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</si>
  <si>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</si>
  <si>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</si>
  <si>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</si>
  <si>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</si>
  <si>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</si>
  <si>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</si>
  <si>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</si>
  <si>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</si>
  <si>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</si>
  <si>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</si>
  <si>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</si>
  <si>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</si>
  <si>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</si>
  <si>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</si>
  <si>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</si>
  <si>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</si>
  <si>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</si>
  <si>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</si>
  <si>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</si>
  <si>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</si>
  <si>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</si>
  <si>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</si>
  <si>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</si>
  <si>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</si>
  <si>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</si>
  <si>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</si>
  <si>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</si>
  <si>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</si>
  <si>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</si>
  <si>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</si>
  <si>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</si>
  <si>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</si>
  <si>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</si>
  <si>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</si>
  <si>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</si>
  <si>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</si>
  <si>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</si>
  <si>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</si>
  <si>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</si>
  <si>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</si>
  <si>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</si>
  <si>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</si>
  <si>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</si>
  <si>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</si>
  <si>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</si>
  <si>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</si>
  <si>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</si>
  <si>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</si>
  <si>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</si>
  <si>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</si>
  <si>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</si>
  <si>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</si>
  <si>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</si>
  <si>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</si>
  <si>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</si>
  <si>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</si>
  <si>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</si>
  <si>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</si>
  <si>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</si>
  <si>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</si>
  <si>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</si>
  <si>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</si>
  <si>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</si>
  <si>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</si>
  <si>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</si>
  <si>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</si>
  <si>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</si>
  <si>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</si>
  <si>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</si>
  <si>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</si>
  <si>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</si>
  <si>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</si>
  <si>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</si>
  <si>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</si>
  <si>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</si>
  <si>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</si>
  <si>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</si>
  <si>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</si>
  <si>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</si>
  <si>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</si>
  <si>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</si>
  <si>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</si>
  <si>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</si>
  <si>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</si>
  <si>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</si>
  <si>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</si>
  <si>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</si>
  <si>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</si>
  <si>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</si>
  <si>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</si>
  <si>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</si>
  <si>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</si>
  <si>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</si>
  <si>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</si>
  <si>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</si>
  <si>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</si>
  <si>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</si>
  <si>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</si>
  <si>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</si>
  <si>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</si>
  <si>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</si>
  <si>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</si>
  <si>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</si>
  <si>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</si>
  <si>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</si>
  <si>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</si>
  <si>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</si>
  <si>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</si>
  <si>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</si>
  <si>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</si>
  <si>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</si>
  <si>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</si>
  <si>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</si>
  <si>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</si>
  <si>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</si>
  <si>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</si>
  <si>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</si>
  <si>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</si>
  <si>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</si>
  <si>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</si>
  <si>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</si>
  <si>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</si>
  <si>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</si>
  <si>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</si>
  <si>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</si>
  <si>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</si>
  <si>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</si>
  <si>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</si>
  <si>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</si>
  <si>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</si>
  <si>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</si>
  <si>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</si>
  <si>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</si>
  <si>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</si>
  <si>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</si>
  <si>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</si>
  <si>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</si>
  <si>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</si>
  <si>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</si>
  <si>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</si>
  <si>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</si>
  <si>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</si>
  <si>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</si>
  <si>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</si>
  <si>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</si>
  <si>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</si>
  <si>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</si>
  <si>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</si>
  <si>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</si>
  <si>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</si>
  <si>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</si>
  <si>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</si>
  <si>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</si>
  <si>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</si>
  <si>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</si>
  <si>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</si>
  <si>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</si>
  <si>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</si>
  <si>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</si>
  <si>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</si>
  <si>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</si>
  <si>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</si>
  <si>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</si>
  <si>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</si>
  <si>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</si>
  <si>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</si>
  <si>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</si>
  <si>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</si>
  <si>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</si>
  <si>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</si>
  <si>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</si>
  <si>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</si>
  <si>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</si>
  <si>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</si>
  <si>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</si>
  <si>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</si>
  <si>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</si>
  <si>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</si>
  <si>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</si>
  <si>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</si>
  <si>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</si>
  <si>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</si>
  <si>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</si>
  <si>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</si>
  <si>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</si>
  <si>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</si>
  <si>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</si>
  <si>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</si>
  <si>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</si>
  <si>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</si>
  <si>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</si>
  <si>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</si>
  <si>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</si>
  <si>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</si>
  <si>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</si>
  <si>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</si>
  <si>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</si>
  <si>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</si>
  <si>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</si>
  <si>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</si>
  <si>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</si>
  <si>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</si>
  <si>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</si>
  <si>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</si>
  <si>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</si>
  <si>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</si>
  <si>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</si>
  <si>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</si>
  <si>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</si>
  <si>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</si>
  <si>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</si>
  <si>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</si>
  <si>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</si>
  <si>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</si>
  <si>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</si>
  <si>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</si>
  <si>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</si>
  <si>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</si>
  <si>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</si>
  <si>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</si>
  <si>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</si>
  <si>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</si>
  <si>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</si>
  <si>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</si>
  <si>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</si>
  <si>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</si>
  <si>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</si>
  <si>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</si>
  <si>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</si>
  <si>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</si>
  <si>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</si>
  <si>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</si>
  <si>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</si>
  <si>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</si>
  <si>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</si>
  <si>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</si>
  <si>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</si>
  <si>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</si>
  <si>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</si>
  <si>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</si>
  <si>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</si>
  <si>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</si>
  <si>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</si>
  <si>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</si>
  <si>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</si>
  <si>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</si>
  <si>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</si>
  <si>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</si>
  <si>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</si>
  <si>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</si>
  <si>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</si>
  <si>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</si>
  <si>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</si>
  <si>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</si>
  <si>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</si>
  <si>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</si>
  <si>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</si>
  <si>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</si>
  <si>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</si>
  <si>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</si>
  <si>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</si>
  <si>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</si>
  <si>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</si>
  <si>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</si>
  <si>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</si>
  <si>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</si>
  <si>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</si>
  <si>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</si>
  <si>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</si>
  <si>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</si>
  <si>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</si>
  <si>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</si>
  <si>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</si>
  <si>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</si>
  <si>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</si>
  <si>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</si>
  <si>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</si>
  <si>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</si>
  <si>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</si>
  <si>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</si>
  <si>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</si>
  <si>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</si>
  <si>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</si>
  <si>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</si>
  <si>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</si>
  <si>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</si>
  <si>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</si>
  <si>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</si>
  <si>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</si>
  <si>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</si>
  <si>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</si>
  <si>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</si>
  <si>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</si>
  <si>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</si>
  <si>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</si>
  <si>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</si>
  <si>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</si>
  <si>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</si>
  <si>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</si>
  <si>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</si>
  <si>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</si>
  <si>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</si>
  <si>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</si>
  <si>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</si>
  <si>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</si>
  <si>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</si>
  <si>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</si>
  <si>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</si>
  <si>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</si>
  <si>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</si>
  <si>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</si>
  <si>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</si>
  <si>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</si>
  <si>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</si>
  <si>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</si>
  <si>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</si>
  <si>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</si>
  <si>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</si>
  <si>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</si>
  <si>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</si>
  <si>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</si>
  <si>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</si>
  <si>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</si>
  <si>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</si>
  <si>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</si>
  <si>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</si>
  <si>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</si>
  <si>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</si>
  <si>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</si>
  <si>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</si>
  <si>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</si>
  <si>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</si>
  <si>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</si>
  <si>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</si>
  <si>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</si>
  <si>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</si>
  <si>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</si>
  <si>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</si>
  <si>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</si>
  <si>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</si>
  <si>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</si>
  <si>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</si>
  <si>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</si>
  <si>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</si>
  <si>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</si>
  <si>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</si>
  <si>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</si>
  <si>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</si>
  <si>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</si>
  <si>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</si>
  <si>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</si>
  <si>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</si>
  <si>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</si>
  <si>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</si>
  <si>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</si>
  <si>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</si>
  <si>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</si>
  <si>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</si>
  <si>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</si>
  <si>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</si>
  <si>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</si>
  <si>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</si>
  <si>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</si>
  <si>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</si>
  <si>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</si>
  <si>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</si>
  <si>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</si>
  <si>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</si>
  <si>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</si>
  <si>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</si>
  <si>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</si>
  <si>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</si>
  <si>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</si>
  <si>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</si>
  <si>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</si>
  <si>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</si>
  <si>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</si>
  <si>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</si>
  <si>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</si>
  <si>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</si>
  <si>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</si>
  <si>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</si>
  <si>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</si>
  <si>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</si>
  <si>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</si>
  <si>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</si>
  <si>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</si>
  <si>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</si>
  <si>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</si>
  <si>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</si>
  <si>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</si>
  <si>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</si>
  <si>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</si>
  <si>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</si>
  <si>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</si>
  <si>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</si>
  <si>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</si>
  <si>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</si>
  <si>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</si>
  <si>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</si>
  <si>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</si>
  <si>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</si>
  <si>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</si>
  <si>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</si>
  <si>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</si>
  <si>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</si>
  <si>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</si>
  <si>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</si>
  <si>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</si>
  <si>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</si>
  <si>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</si>
  <si>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</si>
  <si>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</si>
  <si>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</si>
  <si>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</si>
  <si>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</si>
  <si>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</si>
  <si>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</si>
  <si>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</si>
  <si>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</si>
  <si>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</si>
  <si>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</si>
  <si>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</si>
  <si>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</si>
  <si>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</si>
  <si>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</si>
  <si>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</si>
  <si>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</si>
  <si>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</si>
  <si>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</si>
  <si>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</si>
  <si>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</si>
  <si>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</si>
  <si>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</si>
  <si>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</si>
  <si>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</si>
  <si>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</si>
  <si>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</si>
  <si>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</si>
  <si>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</si>
  <si>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</si>
  <si>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</si>
  <si>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</si>
  <si>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</si>
  <si>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</si>
  <si>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</si>
  <si>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</si>
  <si>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</si>
  <si>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</si>
  <si>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</si>
  <si>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</si>
  <si>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</si>
  <si>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</si>
  <si>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</si>
  <si>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</si>
  <si>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</si>
  <si>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</si>
  <si>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</si>
  <si>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</si>
  <si>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</si>
  <si>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</si>
  <si>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</si>
  <si>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</si>
  <si>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</si>
  <si>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</si>
  <si>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</si>
  <si>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</si>
  <si>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</si>
  <si>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</si>
  <si>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</si>
  <si>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</si>
  <si>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</si>
  <si>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</si>
  <si>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</si>
  <si>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</si>
  <si>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</si>
  <si>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</si>
  <si>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</si>
  <si>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</si>
  <si>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</si>
  <si>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</si>
  <si>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</si>
  <si>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</si>
  <si>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</si>
  <si>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</si>
  <si>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</si>
  <si>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</si>
  <si>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</si>
  <si>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</si>
  <si>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</si>
  <si>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</si>
  <si>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</si>
  <si>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</si>
  <si>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</si>
  <si>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</si>
  <si>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</si>
  <si>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</si>
  <si>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</si>
  <si>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</si>
  <si>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</si>
  <si>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</si>
  <si>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</si>
  <si>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</si>
  <si>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</si>
  <si>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</si>
  <si>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</si>
  <si>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</si>
  <si>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</si>
  <si>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</si>
  <si>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</si>
  <si>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</si>
  <si>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</si>
  <si>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</si>
  <si>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</si>
  <si>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</si>
  <si>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</si>
  <si>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</si>
  <si>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</si>
  <si>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</si>
  <si>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</si>
  <si>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</si>
  <si>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</si>
  <si>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</si>
  <si>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</si>
  <si>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</si>
  <si>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</si>
  <si>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</si>
  <si>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</si>
  <si>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</si>
  <si>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</si>
  <si>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</si>
  <si>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</si>
  <si>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</si>
  <si>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</si>
  <si>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</si>
  <si>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</si>
  <si>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</si>
  <si>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</si>
  <si>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</si>
  <si>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</si>
  <si>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</si>
  <si>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</si>
  <si>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</si>
  <si>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</si>
  <si>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</si>
  <si>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</si>
  <si>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</si>
  <si>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</si>
  <si>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</si>
  <si>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</si>
  <si>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</si>
  <si>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</si>
  <si>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</si>
  <si>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</si>
  <si>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</si>
  <si>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</si>
  <si>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</si>
  <si>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</si>
  <si>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</si>
  <si>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</si>
  <si>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</si>
  <si>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</si>
  <si>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</si>
  <si>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</si>
  <si>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</si>
  <si>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</si>
  <si>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</si>
  <si>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</si>
  <si>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</si>
  <si>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</si>
  <si>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</si>
  <si>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</si>
  <si>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</si>
  <si>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</si>
  <si>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</si>
  <si>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</si>
  <si>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</si>
  <si>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</si>
  <si>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</si>
  <si>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</si>
  <si>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</si>
  <si>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</si>
  <si>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</si>
  <si>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</si>
  <si>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</si>
  <si>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</si>
  <si>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</si>
  <si>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</si>
  <si>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</si>
  <si>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</si>
  <si>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</si>
  <si>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</si>
  <si>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</si>
  <si>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</si>
  <si>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</si>
  <si>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</si>
  <si>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</si>
  <si>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</si>
  <si>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</si>
  <si>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</si>
  <si>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</si>
  <si>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</si>
  <si>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</si>
  <si>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</si>
  <si>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</si>
  <si>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</si>
  <si>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</si>
  <si>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</si>
  <si>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</si>
  <si>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</si>
  <si>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</si>
  <si>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</si>
  <si>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</si>
  <si>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</si>
  <si>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</si>
  <si>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</si>
  <si>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</si>
  <si>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</si>
  <si>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</si>
  <si>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</si>
  <si>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</si>
  <si>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</si>
  <si>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</si>
  <si>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</si>
  <si>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</si>
  <si>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</si>
  <si>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</si>
  <si>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</si>
  <si>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</si>
  <si>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</si>
  <si>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</si>
  <si>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</si>
  <si>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</si>
  <si>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</si>
  <si>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</si>
  <si>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</si>
  <si>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</si>
  <si>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</si>
  <si>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</si>
  <si>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</si>
  <si>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</si>
  <si>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</si>
  <si>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</si>
  <si>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</si>
  <si>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</si>
  <si>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</si>
  <si>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</si>
  <si>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</si>
  <si>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</si>
  <si>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</si>
  <si>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</si>
  <si>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</si>
  <si>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</si>
  <si>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</si>
  <si>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</si>
  <si>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</si>
  <si>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</si>
  <si>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</si>
  <si>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</si>
  <si>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</si>
  <si>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</si>
  <si>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</si>
  <si>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</si>
  <si>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</si>
  <si>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</si>
  <si>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</si>
  <si>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</si>
  <si>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</si>
  <si>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</si>
  <si>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</si>
  <si>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</si>
  <si>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</si>
  <si>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</si>
  <si>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</si>
  <si>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</si>
  <si>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</si>
  <si>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</si>
  <si>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</si>
  <si>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</si>
  <si>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</si>
  <si>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</si>
  <si>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</si>
  <si>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</si>
  <si>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</si>
  <si>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</si>
  <si>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</si>
  <si>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</si>
  <si>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</si>
  <si>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</si>
  <si>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</si>
  <si>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</si>
  <si>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</si>
  <si>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</si>
  <si>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</si>
  <si>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</si>
  <si>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</si>
  <si>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</si>
  <si>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</si>
  <si>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</si>
  <si>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</si>
  <si>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</si>
  <si>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</si>
  <si>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</si>
  <si>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</si>
  <si>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</si>
  <si>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</si>
  <si>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</si>
  <si>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</si>
  <si>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</si>
  <si>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</si>
  <si>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</si>
  <si>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</si>
  <si>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</si>
  <si>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</si>
  <si>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</si>
  <si>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</si>
  <si>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</si>
  <si>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</si>
  <si>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</si>
  <si>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</si>
  <si>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</si>
  <si>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</si>
  <si>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</si>
  <si>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</si>
  <si>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</si>
  <si>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</si>
  <si>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</si>
  <si>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</si>
  <si>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</si>
  <si>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</si>
  <si>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</si>
  <si>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</si>
  <si>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</si>
  <si>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</si>
  <si>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</si>
  <si>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</si>
  <si>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</si>
  <si>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</si>
  <si>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</si>
  <si>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</si>
  <si>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</si>
  <si>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</si>
  <si>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</si>
  <si>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</si>
  <si>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</si>
  <si>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</si>
  <si>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</si>
  <si>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</si>
  <si>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</si>
  <si>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</si>
  <si>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</si>
  <si>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</si>
  <si>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</si>
  <si>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</si>
  <si>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</si>
  <si>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</si>
  <si>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</si>
  <si>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</si>
  <si>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</si>
  <si>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</si>
  <si>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</si>
  <si>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</si>
  <si>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</si>
  <si>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</si>
  <si>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</si>
  <si>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</si>
  <si>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</si>
  <si>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</si>
  <si>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</si>
  <si>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</si>
  <si>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</si>
  <si>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</si>
  <si>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</si>
  <si>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</si>
  <si>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</si>
  <si>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</si>
  <si>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</si>
  <si>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</si>
  <si>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</si>
  <si>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</si>
  <si>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</si>
  <si>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</si>
  <si>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</si>
  <si>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</si>
  <si>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</si>
  <si>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</si>
  <si>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</si>
  <si>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</si>
  <si>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</si>
  <si>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</si>
  <si>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</si>
  <si>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</si>
  <si>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</si>
  <si>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</si>
  <si>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</si>
  <si>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</si>
  <si>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</si>
  <si>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</si>
  <si>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</si>
  <si>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</si>
  <si>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</si>
  <si>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</si>
  <si>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</si>
  <si>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</si>
  <si>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</si>
  <si>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</si>
  <si>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</si>
  <si>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</si>
  <si>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</si>
  <si>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</si>
  <si>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</si>
  <si>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</si>
  <si>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</si>
  <si>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</si>
  <si>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</si>
  <si>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</si>
  <si>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</si>
  <si>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</si>
  <si>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</si>
  <si>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</si>
  <si>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</si>
  <si>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</si>
  <si>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</si>
  <si>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</si>
  <si>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</si>
  <si>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</si>
  <si>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</si>
  <si>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</si>
  <si>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</si>
  <si>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</si>
  <si>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</si>
  <si>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</si>
  <si>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</si>
  <si>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</si>
  <si>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</si>
  <si>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</si>
  <si>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</si>
  <si>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</si>
  <si>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</si>
  <si>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</si>
  <si>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</si>
  <si>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</si>
  <si>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</si>
  <si>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</si>
  <si>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</si>
  <si>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</si>
  <si>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</si>
  <si>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</si>
  <si>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</si>
  <si>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</si>
  <si>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</si>
  <si>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</si>
  <si>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</si>
  <si>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</si>
  <si>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</si>
  <si>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</si>
  <si>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</si>
  <si>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</si>
  <si>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</si>
  <si>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</si>
  <si>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</si>
  <si>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</si>
  <si>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</si>
  <si>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</si>
  <si>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</si>
  <si>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</si>
  <si>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</si>
  <si>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</si>
  <si>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</si>
  <si>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</si>
  <si>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</si>
  <si>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</si>
  <si>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</si>
  <si>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</si>
  <si>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</si>
  <si>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</si>
  <si>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</si>
  <si>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</si>
  <si>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</si>
  <si>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</si>
  <si>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</si>
  <si>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</si>
  <si>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</si>
  <si>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</si>
  <si>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</si>
  <si>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</si>
  <si>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</si>
  <si>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</si>
  <si>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</si>
  <si>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</si>
  <si>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</si>
  <si>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</si>
  <si>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</si>
  <si>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</si>
  <si>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</si>
  <si>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</si>
  <si>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</si>
  <si>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</si>
  <si>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</si>
  <si>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</si>
  <si>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</si>
  <si>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</si>
  <si>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</si>
  <si>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</si>
  <si>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</si>
  <si>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</si>
  <si>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</si>
  <si>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</si>
  <si>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</si>
  <si>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</si>
  <si>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</si>
  <si>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</si>
  <si>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</si>
  <si>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</si>
  <si>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</si>
  <si>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</si>
  <si>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</si>
  <si>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</si>
  <si>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</si>
  <si>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</si>
  <si>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</si>
  <si>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</si>
  <si>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</si>
  <si>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</si>
  <si>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</si>
  <si>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</si>
  <si>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</si>
  <si>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</si>
  <si>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</si>
  <si>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</si>
  <si>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</si>
  <si>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</si>
  <si>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</si>
  <si>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</si>
  <si>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</si>
  <si>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</si>
  <si>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</si>
  <si>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</si>
  <si>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</si>
  <si>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</si>
  <si>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</si>
  <si>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</si>
  <si>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</si>
  <si>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</si>
  <si>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</si>
  <si>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</si>
  <si>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</si>
  <si>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</si>
  <si>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</si>
  <si>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</si>
  <si>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</si>
  <si>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</si>
  <si>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</si>
  <si>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</si>
  <si>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</si>
  <si>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</si>
  <si>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</si>
  <si>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</si>
  <si>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</si>
  <si>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</si>
  <si>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</si>
  <si>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</si>
  <si>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</si>
  <si>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</si>
  <si>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</si>
  <si>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</si>
  <si>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</si>
  <si>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</si>
  <si>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</si>
  <si>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</si>
  <si>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</si>
  <si>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</si>
  <si>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</si>
  <si>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</si>
  <si>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</si>
  <si>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</si>
  <si>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</si>
  <si>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</si>
  <si>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</si>
  <si>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</si>
  <si>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</si>
  <si>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</si>
  <si>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</si>
  <si>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</si>
  <si>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</si>
  <si>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</si>
  <si>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</si>
  <si>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</si>
  <si>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</si>
  <si>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</si>
  <si>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</si>
  <si>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</si>
  <si>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</si>
  <si>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</si>
  <si>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</si>
  <si>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</si>
  <si>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</si>
  <si>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</si>
  <si>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</si>
  <si>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</si>
  <si>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</si>
  <si>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</si>
  <si>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</si>
  <si>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</si>
  <si>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</si>
  <si>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</si>
  <si>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</si>
  <si>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</si>
  <si>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</si>
  <si>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</si>
  <si>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</si>
  <si>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</si>
  <si>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</si>
  <si>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</si>
  <si>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</si>
  <si>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</si>
  <si>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</si>
  <si>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</si>
  <si>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</si>
  <si>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</si>
  <si>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</si>
  <si>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</si>
  <si>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</si>
  <si>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</si>
  <si>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</si>
  <si>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</si>
  <si>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</si>
  <si>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</si>
  <si>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</si>
  <si>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</si>
  <si>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</si>
  <si>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</si>
  <si>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</si>
  <si>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</si>
  <si>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</si>
  <si>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</si>
  <si>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</si>
  <si>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</si>
  <si>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</si>
  <si>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</si>
  <si>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</si>
  <si>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</si>
  <si>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</si>
  <si>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</si>
  <si>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</si>
  <si>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</si>
  <si>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</si>
  <si>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</si>
  <si>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</si>
  <si>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</si>
  <si>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</si>
  <si>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</si>
  <si>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</si>
  <si>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</si>
  <si>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</si>
  <si>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</si>
  <si>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</si>
  <si>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</si>
  <si>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</si>
  <si>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</si>
  <si>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</si>
  <si>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</si>
  <si>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</si>
  <si>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</si>
  <si>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</si>
  <si>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</si>
  <si>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</si>
  <si>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</si>
  <si>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</si>
  <si>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</si>
  <si>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</si>
  <si>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</si>
  <si>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</si>
  <si>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</si>
  <si>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</si>
  <si>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</si>
  <si>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</si>
  <si>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</si>
  <si>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</si>
  <si>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</si>
  <si>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</si>
  <si>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</si>
  <si>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</si>
  <si>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</si>
  <si>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</si>
  <si>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</si>
  <si>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</si>
  <si>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</si>
  <si>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</si>
  <si>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</si>
  <si>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</si>
  <si>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</si>
  <si>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</si>
  <si>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</si>
  <si>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</si>
  <si>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</si>
  <si>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</si>
  <si>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</si>
  <si>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</si>
  <si>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</si>
  <si>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</si>
  <si>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</si>
  <si>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</si>
  <si>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</si>
  <si>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</si>
  <si>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</si>
  <si>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</si>
  <si>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</si>
  <si>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</si>
  <si>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</si>
  <si>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</si>
  <si>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</si>
  <si>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</si>
  <si>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</si>
  <si>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</si>
  <si>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</si>
  <si>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</si>
  <si>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</si>
  <si>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</si>
  <si>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</si>
  <si>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</si>
  <si>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</si>
  <si>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</si>
  <si>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</si>
  <si>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</si>
  <si>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</si>
  <si>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</si>
  <si>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</si>
  <si>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</si>
  <si>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</si>
  <si>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</si>
  <si>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</si>
  <si>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</si>
  <si>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</si>
  <si>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</si>
  <si>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</si>
  <si>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</si>
  <si>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</si>
  <si>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</si>
  <si>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</si>
  <si>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</si>
  <si>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</si>
  <si>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</si>
  <si>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</si>
  <si>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</si>
  <si>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</si>
  <si>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</si>
  <si>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</si>
  <si>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</si>
  <si>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</si>
  <si>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</si>
  <si>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</si>
  <si>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</si>
  <si>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</si>
  <si>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</si>
  <si>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</si>
  <si>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</si>
  <si>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</si>
  <si>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</si>
  <si>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</si>
  <si>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</si>
  <si>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</si>
  <si>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</si>
  <si>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</si>
  <si>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</si>
  <si>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</si>
  <si>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</si>
  <si>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</si>
  <si>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</si>
  <si>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</si>
  <si>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</si>
  <si>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</si>
  <si>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</si>
  <si>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</si>
  <si>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</si>
  <si>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</si>
  <si>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</si>
  <si>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</si>
  <si>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</si>
  <si>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</si>
  <si>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</si>
  <si>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</si>
  <si>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</si>
  <si>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</si>
  <si>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</si>
  <si>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</si>
  <si>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</si>
  <si>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</si>
  <si>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</si>
  <si>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</si>
  <si>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</si>
  <si>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</si>
  <si>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</si>
  <si>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</si>
  <si>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</si>
  <si>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</si>
  <si>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</si>
  <si>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</si>
  <si>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</si>
  <si>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</si>
  <si>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</si>
  <si>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</si>
  <si>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</si>
  <si>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</si>
  <si>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</si>
  <si>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</si>
  <si>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</si>
  <si>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</si>
  <si>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</si>
  <si>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</si>
  <si>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</si>
  <si>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</si>
  <si>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</si>
  <si>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</si>
  <si>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</si>
  <si>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</si>
  <si>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</si>
  <si>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</si>
  <si>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</si>
  <si>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</si>
  <si>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</si>
  <si>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</si>
  <si>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</si>
  <si>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</si>
  <si>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</si>
  <si>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</si>
  <si>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</si>
  <si>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</si>
  <si>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</si>
  <si>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</si>
  <si>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</si>
  <si>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</si>
  <si>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</si>
  <si>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</si>
  <si>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</si>
  <si>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</si>
  <si>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</si>
  <si>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</si>
  <si>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</si>
  <si>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</si>
  <si>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</si>
  <si>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</si>
  <si>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</si>
  <si>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</si>
  <si>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</si>
  <si>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</si>
  <si>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</si>
  <si>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</si>
  <si>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</si>
  <si>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</si>
  <si>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</si>
  <si>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</si>
  <si>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</si>
  <si>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</si>
  <si>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</si>
  <si>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</si>
  <si>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</si>
  <si>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</si>
  <si>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</si>
  <si>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</si>
  <si>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</si>
  <si>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</si>
  <si>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</si>
  <si>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</si>
  <si>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</si>
  <si>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</si>
  <si>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</si>
  <si>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</si>
  <si>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</si>
  <si>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</si>
  <si>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</si>
  <si>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</si>
  <si>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</si>
  <si>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</si>
  <si>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</si>
  <si>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</si>
  <si>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</si>
  <si>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</si>
  <si>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</si>
  <si>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</si>
  <si>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</si>
  <si>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</si>
  <si>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</si>
  <si>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</si>
  <si>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</si>
  <si>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</si>
  <si>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</si>
  <si>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</si>
  <si>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</si>
  <si>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</si>
  <si>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</si>
  <si>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</si>
  <si>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</si>
  <si>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</si>
  <si>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</si>
  <si>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</si>
  <si>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</si>
  <si>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</si>
  <si>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</si>
  <si>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</si>
  <si>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</si>
  <si>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</si>
  <si>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</si>
  <si>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</si>
  <si>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</si>
  <si>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</si>
  <si>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</si>
  <si>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</si>
  <si>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</si>
  <si>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</si>
  <si>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</si>
  <si>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</si>
  <si>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</si>
  <si>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</si>
  <si>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</si>
  <si>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</si>
  <si>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</si>
  <si>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</si>
  <si>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</si>
  <si>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</si>
  <si>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</si>
  <si>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</si>
  <si>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</si>
  <si>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</si>
  <si>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</si>
  <si>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</si>
  <si>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</si>
  <si>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</si>
  <si>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</si>
  <si>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</si>
  <si>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</si>
  <si>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</si>
  <si>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</si>
  <si>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</si>
  <si>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</si>
  <si>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</si>
  <si>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</si>
  <si>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</si>
  <si>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</si>
  <si>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</si>
  <si>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</si>
  <si>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</si>
  <si>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</si>
  <si>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</si>
  <si>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</si>
  <si>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</si>
  <si>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</si>
  <si>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</si>
  <si>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</si>
  <si>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</si>
  <si>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</si>
  <si>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</si>
  <si>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</si>
  <si>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</si>
  <si>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</si>
  <si>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</si>
  <si>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</si>
  <si>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</si>
  <si>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</si>
  <si>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</si>
  <si>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</si>
  <si>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</si>
  <si>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</si>
  <si>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</si>
  <si>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</si>
  <si>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</si>
  <si>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</si>
  <si>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</si>
  <si>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</si>
  <si>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</si>
  <si>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</si>
  <si>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</si>
  <si>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</si>
  <si>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</si>
  <si>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</si>
  <si>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</si>
  <si>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</si>
  <si>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</si>
  <si>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</si>
  <si>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</si>
  <si>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</si>
  <si>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</si>
  <si>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</si>
  <si>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</si>
  <si>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</si>
  <si>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</si>
  <si>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</si>
  <si>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</si>
  <si>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</si>
  <si>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</si>
  <si>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</si>
  <si>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</si>
  <si>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</si>
  <si>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</si>
  <si>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</si>
  <si>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</si>
  <si>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</si>
  <si>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</si>
  <si>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</si>
  <si>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</si>
  <si>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</si>
  <si>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</si>
  <si>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</si>
  <si>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</si>
  <si>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</si>
  <si>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</si>
  <si>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</si>
  <si>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</si>
  <si>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</si>
  <si>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</si>
  <si>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</si>
  <si>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</si>
  <si>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</si>
  <si>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</si>
  <si>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</si>
  <si>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</si>
  <si>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</si>
  <si>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</si>
  <si>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</si>
  <si>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</si>
  <si>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</si>
  <si>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</si>
  <si>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</si>
  <si>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</si>
  <si>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</si>
  <si>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</si>
  <si>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</si>
  <si>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</si>
  <si>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</si>
  <si>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</si>
  <si>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</si>
  <si>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</si>
  <si>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</si>
  <si>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</si>
  <si>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</si>
  <si>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</si>
  <si>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</si>
  <si>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</si>
  <si>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</si>
  <si>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</si>
  <si>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</si>
  <si>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</si>
  <si>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</si>
  <si>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</si>
  <si>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</si>
  <si>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</si>
  <si>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</si>
  <si>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</si>
  <si>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</si>
  <si>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</si>
  <si>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</si>
  <si>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</si>
  <si>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</si>
  <si>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</si>
  <si>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</si>
  <si>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</si>
  <si>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</si>
  <si>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</si>
  <si>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</si>
  <si>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</si>
  <si>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</si>
  <si>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</si>
  <si>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</si>
  <si>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</si>
  <si>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</si>
  <si>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</si>
  <si>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</si>
  <si>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</si>
  <si>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</si>
  <si>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</si>
  <si>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</si>
  <si>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</si>
  <si>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</si>
  <si>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</si>
  <si>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</si>
  <si>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</si>
  <si>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</si>
  <si>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</si>
  <si>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</si>
  <si>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</si>
  <si>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</si>
  <si>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</si>
  <si>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</si>
  <si>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</si>
  <si>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</si>
  <si>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</si>
  <si>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</si>
  <si>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</si>
  <si>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</si>
  <si>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</si>
  <si>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</si>
  <si>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</si>
  <si>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</si>
  <si>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</si>
  <si>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</si>
  <si>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</si>
  <si>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</si>
  <si>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</si>
  <si>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</si>
  <si>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</si>
  <si>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</si>
  <si>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</si>
  <si>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</si>
  <si>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</si>
  <si>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</si>
  <si>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</si>
  <si>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</si>
  <si>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</si>
  <si>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</si>
  <si>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</si>
  <si>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</si>
  <si>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</si>
  <si>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</si>
  <si>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</si>
  <si>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</si>
  <si>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</si>
  <si>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</si>
  <si>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</si>
  <si>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</si>
  <si>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</si>
  <si>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</si>
  <si>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</si>
  <si>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</si>
  <si>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</si>
  <si>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</si>
  <si>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</si>
  <si>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</si>
  <si>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</si>
  <si>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</si>
  <si>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</si>
  <si>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</si>
  <si>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</si>
  <si>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</si>
  <si>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</si>
  <si>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</si>
  <si>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</si>
  <si>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</si>
  <si>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</si>
  <si>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</si>
  <si>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</si>
  <si>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</si>
  <si>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</si>
  <si>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</si>
  <si>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</si>
  <si>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</si>
  <si>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</si>
  <si>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</si>
  <si>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</si>
  <si>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</si>
  <si>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</si>
  <si>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</si>
  <si>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</si>
  <si>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</si>
  <si>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</si>
  <si>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</si>
  <si>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</si>
  <si>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</si>
  <si>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</si>
  <si>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</si>
  <si>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</si>
  <si>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</si>
  <si>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</si>
  <si>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</si>
  <si>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</si>
  <si>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</si>
  <si>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</si>
  <si>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</si>
  <si>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</si>
  <si>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</si>
  <si>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</si>
  <si>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</si>
  <si>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</si>
  <si>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</si>
  <si>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</si>
  <si>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</si>
  <si>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</si>
  <si>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</si>
  <si>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</si>
  <si>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</si>
  <si>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</si>
  <si>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</si>
  <si>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</si>
  <si>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</si>
  <si>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</si>
  <si>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</si>
  <si>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</si>
  <si>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</si>
  <si>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</si>
  <si>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</si>
  <si>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</si>
  <si>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</si>
  <si>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</si>
  <si>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</si>
  <si>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</si>
  <si>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</si>
  <si>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</si>
  <si>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</si>
  <si>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</si>
  <si>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</si>
  <si>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</si>
  <si>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</si>
  <si>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</si>
  <si>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</si>
  <si>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</si>
  <si>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</si>
  <si>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</si>
  <si>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</si>
  <si>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</si>
  <si>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</si>
  <si>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</si>
  <si>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</si>
  <si>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</si>
  <si>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</si>
  <si>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</si>
  <si>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</si>
  <si>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</si>
  <si>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</si>
  <si>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</si>
  <si>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</si>
  <si>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</si>
  <si>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</si>
  <si>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</si>
  <si>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</si>
  <si>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</si>
  <si>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</si>
  <si>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</si>
  <si>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</si>
  <si>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</si>
  <si>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</si>
  <si>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</si>
  <si>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</si>
  <si>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</si>
  <si>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</si>
  <si>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</si>
  <si>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</si>
  <si>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</si>
  <si>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</si>
  <si>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</si>
  <si>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</si>
  <si>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</si>
  <si>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</si>
  <si>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</si>
  <si>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</si>
  <si>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</si>
  <si>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</si>
  <si>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</si>
  <si>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</si>
  <si>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</si>
  <si>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</si>
  <si>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</si>
  <si>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</si>
  <si>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</si>
  <si>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</si>
  <si>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</si>
  <si>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</si>
  <si>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</si>
  <si>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</si>
  <si>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</si>
  <si>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</si>
  <si>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</si>
  <si>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</si>
  <si>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</si>
  <si>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</si>
  <si>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</si>
  <si>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</si>
  <si>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</si>
  <si>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</si>
  <si>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</si>
  <si>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</si>
  <si>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</si>
  <si>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</si>
  <si>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</si>
  <si>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</si>
  <si>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</si>
  <si>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</si>
  <si>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</si>
  <si>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</si>
  <si>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</si>
  <si>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</si>
  <si>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</si>
  <si>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</si>
  <si>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</si>
  <si>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</si>
  <si>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</si>
  <si>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</si>
  <si>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</si>
  <si>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</si>
  <si>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</si>
  <si>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</si>
  <si>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</si>
  <si>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</si>
  <si>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</si>
  <si>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</si>
  <si>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</si>
  <si>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</si>
  <si>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</si>
  <si>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</si>
  <si>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</si>
  <si>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</si>
  <si>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</si>
  <si>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</si>
  <si>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</si>
  <si>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</si>
  <si>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</si>
  <si>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</si>
  <si>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</si>
  <si>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</si>
  <si>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</si>
  <si>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</si>
  <si>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</si>
  <si>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</si>
  <si>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</si>
  <si>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</si>
  <si>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</si>
  <si>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</si>
  <si>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</si>
  <si>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</si>
  <si>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</si>
  <si>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</si>
  <si>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</si>
  <si>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</si>
  <si>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</si>
  <si>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</si>
  <si>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</si>
  <si>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</si>
  <si>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</si>
  <si>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</si>
  <si>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</si>
  <si>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</si>
  <si>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</si>
  <si>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</si>
  <si>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</si>
  <si>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</si>
  <si>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</si>
  <si>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</si>
  <si>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</si>
  <si>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</si>
  <si>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</si>
  <si>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</si>
  <si>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</si>
  <si>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</si>
  <si>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</si>
  <si>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</si>
  <si>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</si>
  <si>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</si>
  <si>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</si>
  <si>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</si>
  <si>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</si>
  <si>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</si>
  <si>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</si>
  <si>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</si>
  <si>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</si>
  <si>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</si>
  <si>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</si>
  <si>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</si>
  <si>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</si>
  <si>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</si>
  <si>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</si>
  <si>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</si>
  <si>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</si>
  <si>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</si>
  <si>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</si>
  <si>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</si>
  <si>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</si>
  <si>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</si>
  <si>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</si>
  <si>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</si>
  <si>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</si>
  <si>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</si>
  <si>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</si>
  <si>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</si>
  <si>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</si>
  <si>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</si>
  <si>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</si>
  <si>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</si>
  <si>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</si>
  <si>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</si>
  <si>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</si>
  <si>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</si>
  <si>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</si>
  <si>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</si>
  <si>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</si>
  <si>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</si>
  <si>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</si>
  <si>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</si>
  <si>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</si>
  <si>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</si>
  <si>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</si>
  <si>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</si>
  <si>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</si>
  <si>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</si>
  <si>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</si>
  <si>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</si>
  <si>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</si>
  <si>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</si>
  <si>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</si>
  <si>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</si>
  <si>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</si>
  <si>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</si>
  <si>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</si>
  <si>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</si>
  <si>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</si>
  <si>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</si>
  <si>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</si>
  <si>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</si>
  <si>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</si>
  <si>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</si>
  <si>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</si>
  <si>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</si>
  <si>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</si>
  <si>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</si>
  <si>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</si>
  <si>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</si>
  <si>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</si>
  <si>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</si>
  <si>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</si>
  <si>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</si>
  <si>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</si>
  <si>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</si>
  <si>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</si>
  <si>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</si>
  <si>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</si>
  <si>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</si>
  <si>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</si>
  <si>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</si>
  <si>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</si>
  <si>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</si>
  <si>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</si>
  <si>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</si>
  <si>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</si>
  <si>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</si>
  <si>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</si>
  <si>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</si>
  <si>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</si>
  <si>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</si>
  <si>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</si>
  <si>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</si>
  <si>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</si>
  <si>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</si>
  <si>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</si>
  <si>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</si>
  <si>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</si>
  <si>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</si>
  <si>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</si>
  <si>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</si>
  <si>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</si>
  <si>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</si>
  <si>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</si>
  <si>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</si>
  <si>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</si>
  <si>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</si>
  <si>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</si>
  <si>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</si>
  <si>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</si>
  <si>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</si>
  <si>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</si>
  <si>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</si>
  <si>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</si>
  <si>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</si>
  <si>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</si>
  <si>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</si>
  <si>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</si>
  <si>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</si>
  <si>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</si>
  <si>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</si>
  <si>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</si>
  <si>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</si>
  <si>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</si>
  <si>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</si>
  <si>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</si>
  <si>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</si>
  <si>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</si>
  <si>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</si>
  <si>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</si>
  <si>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</si>
  <si>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</si>
  <si>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</si>
  <si>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</si>
  <si>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</si>
  <si>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</si>
  <si>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</si>
  <si>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</si>
  <si>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</si>
  <si>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</si>
  <si>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</si>
  <si>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</si>
  <si>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</si>
  <si>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</si>
  <si>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</si>
  <si>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</si>
  <si>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</si>
  <si>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</si>
  <si>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</si>
  <si>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</si>
  <si>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</si>
  <si>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</si>
  <si>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</si>
  <si>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</si>
  <si>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</si>
  <si>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</si>
  <si>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</si>
  <si>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</si>
  <si>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</si>
  <si>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</si>
  <si>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</si>
  <si>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</si>
  <si>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</si>
  <si>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</si>
  <si>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</si>
  <si>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</si>
  <si>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</si>
  <si>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</si>
  <si>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</si>
  <si>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</si>
  <si>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</si>
  <si>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</si>
  <si>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</si>
  <si>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</si>
  <si>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</si>
  <si>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</si>
  <si>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</si>
  <si>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</si>
  <si>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</si>
  <si>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</si>
  <si>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</si>
  <si>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</si>
  <si>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</si>
  <si>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</si>
  <si>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</si>
  <si>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</si>
  <si>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</si>
  <si>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</si>
  <si>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</si>
  <si>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</si>
  <si>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</si>
  <si>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</si>
  <si>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</si>
  <si>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</si>
  <si>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</si>
  <si>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</si>
  <si>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</si>
  <si>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</si>
  <si>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</si>
  <si>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</si>
  <si>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</si>
  <si>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</si>
  <si>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</si>
  <si>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</si>
  <si>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</si>
  <si>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</si>
  <si>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</si>
  <si>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</si>
  <si>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</si>
  <si>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</si>
  <si>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</si>
  <si>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</si>
  <si>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</si>
  <si>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</si>
  <si>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</si>
  <si>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</si>
  <si>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</si>
  <si>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</si>
  <si>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</si>
  <si>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</si>
  <si>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</si>
  <si>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</si>
  <si>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</si>
  <si>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</si>
  <si>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</si>
  <si>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</si>
  <si>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</si>
  <si>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</si>
  <si>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</si>
  <si>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</si>
  <si>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</si>
  <si>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</si>
  <si>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</si>
  <si>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</si>
  <si>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</si>
  <si>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</si>
  <si>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</si>
  <si>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</si>
  <si>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</si>
  <si>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</si>
  <si>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</si>
  <si>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</si>
  <si>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</si>
  <si>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</si>
  <si>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</si>
  <si>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</si>
  <si>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</si>
  <si>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</si>
  <si>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</si>
  <si>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</si>
  <si>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</si>
  <si>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</si>
  <si>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</si>
  <si>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</si>
  <si>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</si>
  <si>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</si>
  <si>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</si>
  <si>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</si>
  <si>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</si>
  <si>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</si>
  <si>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</si>
  <si>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</si>
  <si>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</si>
  <si>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</si>
  <si>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</si>
  <si>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</si>
  <si>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</si>
  <si>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</si>
  <si>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</si>
  <si>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</si>
  <si>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</si>
  <si>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</si>
  <si>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</si>
  <si>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</si>
  <si>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</si>
  <si>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</si>
  <si>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</si>
  <si>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</si>
  <si>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</si>
  <si>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</si>
  <si>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</si>
  <si>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</si>
  <si>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</si>
  <si>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</si>
  <si>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</si>
  <si>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</si>
  <si>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</si>
  <si>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</si>
  <si>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</si>
  <si>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</si>
  <si>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</si>
  <si>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</si>
  <si>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</si>
  <si>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</si>
  <si>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</si>
  <si>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</si>
  <si>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</si>
  <si>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</si>
  <si>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</si>
  <si>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</si>
  <si>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</si>
  <si>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</si>
  <si>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</si>
  <si>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</si>
  <si>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</si>
  <si>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</si>
  <si>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</si>
  <si>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</si>
  <si>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</si>
  <si>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</si>
  <si>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</si>
  <si>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</si>
  <si>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</si>
  <si>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</si>
  <si>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</si>
  <si>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</si>
  <si>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</si>
  <si>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</si>
  <si>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</si>
  <si>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</si>
  <si>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</si>
  <si>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</si>
  <si>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</si>
  <si>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</si>
  <si>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</si>
  <si>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</si>
  <si>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</si>
  <si>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</si>
  <si>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</si>
  <si>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</si>
  <si>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</si>
  <si>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</si>
  <si>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</si>
  <si>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</si>
  <si>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</si>
  <si>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</si>
  <si>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</si>
  <si>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</si>
  <si>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</si>
  <si>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</si>
  <si>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</si>
  <si>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</si>
  <si>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</si>
  <si>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</si>
  <si>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</si>
  <si>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</si>
  <si>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</si>
  <si>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</si>
  <si>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</si>
  <si>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</si>
  <si>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</si>
  <si>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</si>
  <si>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</si>
  <si>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</si>
  <si>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</si>
  <si>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</si>
  <si>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</si>
  <si>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</si>
  <si>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</si>
  <si>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</si>
  <si>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</si>
  <si>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</si>
  <si>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</si>
  <si>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</si>
  <si>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</si>
  <si>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</si>
  <si>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</si>
  <si>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</si>
  <si>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</si>
  <si>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</si>
  <si>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</si>
  <si>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</si>
  <si>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</si>
  <si>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</si>
  <si>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</si>
  <si>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</si>
  <si>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</si>
  <si>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</si>
  <si>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</si>
  <si>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</si>
  <si>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</si>
  <si>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</si>
  <si>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</si>
  <si>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</si>
  <si>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</si>
  <si>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</si>
  <si>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</si>
  <si>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</si>
  <si>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</si>
  <si>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</si>
  <si>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</si>
  <si>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</si>
  <si>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</si>
  <si>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</si>
  <si>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</si>
  <si>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</si>
  <si>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</si>
  <si>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</si>
  <si>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</si>
  <si>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</si>
  <si>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</si>
  <si>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</si>
  <si>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</si>
  <si>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</si>
  <si>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</si>
  <si>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</si>
  <si>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</si>
  <si>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</si>
  <si>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</si>
  <si>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</si>
  <si>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</si>
  <si>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</si>
  <si>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</si>
  <si>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</si>
  <si>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</si>
  <si>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</si>
  <si>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</si>
  <si>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</si>
  <si>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</si>
  <si>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</si>
  <si>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</si>
  <si>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</si>
  <si>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</si>
  <si>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</si>
  <si>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</si>
  <si>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</si>
  <si>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</si>
  <si>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</si>
  <si>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</si>
  <si>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</si>
  <si>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</si>
  <si>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</si>
  <si>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</si>
  <si>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</si>
  <si>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</si>
  <si>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</si>
  <si>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</si>
  <si>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</si>
  <si>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</si>
  <si>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</si>
  <si>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</si>
  <si>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</si>
  <si>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</si>
  <si>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</si>
  <si>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</si>
  <si>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</si>
  <si>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</si>
  <si>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</si>
  <si>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</si>
  <si>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</si>
  <si>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</si>
  <si>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</si>
  <si>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</si>
  <si>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</si>
  <si>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</si>
  <si>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</si>
  <si>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</si>
  <si>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</si>
  <si>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</si>
  <si>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</si>
  <si>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</si>
  <si>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</si>
  <si>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</si>
  <si>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</si>
  <si>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</si>
  <si>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</si>
  <si>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</si>
  <si>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</si>
  <si>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</si>
  <si>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</si>
  <si>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</si>
  <si>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</si>
  <si>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</si>
  <si>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</si>
  <si>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</si>
  <si>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</si>
  <si>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</si>
  <si>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</si>
  <si>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</si>
  <si>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</si>
  <si>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</si>
  <si>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</si>
  <si>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</si>
  <si>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</si>
  <si>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</si>
  <si>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</si>
  <si>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</si>
  <si>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</si>
  <si>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</si>
  <si>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</si>
  <si>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</si>
  <si>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</si>
  <si>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</si>
  <si>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</si>
  <si>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</si>
  <si>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</si>
  <si>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</si>
  <si>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</si>
  <si>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</si>
  <si>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</si>
  <si>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</si>
  <si>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</si>
  <si>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</si>
  <si>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</si>
  <si>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</si>
  <si>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</si>
  <si>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</si>
  <si>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</si>
  <si>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</si>
  <si>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</si>
  <si>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</si>
  <si>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</si>
  <si>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</si>
  <si>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</si>
  <si>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</si>
  <si>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</si>
  <si>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</si>
  <si>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</si>
  <si>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</si>
  <si>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</si>
  <si>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</si>
  <si>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</si>
  <si>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</si>
  <si>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</si>
  <si>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</si>
  <si>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</si>
  <si>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</si>
  <si>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</si>
  <si>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</si>
  <si>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</si>
  <si>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</si>
  <si>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</si>
  <si>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</si>
  <si>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</si>
  <si>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</si>
  <si>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</si>
  <si>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</si>
  <si>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</si>
  <si>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</si>
  <si>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</si>
  <si>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</si>
  <si>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</si>
  <si>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</si>
  <si>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</si>
  <si>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</si>
  <si>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</si>
  <si>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</si>
  <si>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</si>
  <si>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</si>
  <si>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</si>
  <si>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</si>
  <si>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</si>
  <si>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</si>
  <si>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</si>
  <si>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</si>
  <si>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</si>
  <si>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</si>
  <si>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</si>
  <si>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</si>
  <si>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</si>
  <si>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</si>
  <si>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</si>
  <si>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</si>
  <si>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</si>
  <si>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</si>
  <si>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</si>
  <si>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</si>
  <si>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</si>
  <si>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</si>
  <si>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</si>
  <si>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</si>
  <si>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</si>
  <si>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</si>
  <si>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</si>
  <si>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</si>
  <si>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</si>
  <si>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</si>
  <si>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</si>
  <si>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</si>
  <si>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</si>
  <si>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</si>
  <si>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</si>
  <si>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</si>
  <si>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</si>
  <si>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</si>
  <si>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</si>
  <si>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</si>
  <si>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</si>
  <si>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</si>
  <si>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</si>
  <si>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</si>
  <si>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</si>
  <si>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</si>
  <si>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</si>
  <si>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</si>
  <si>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</si>
  <si>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</si>
  <si>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</si>
  <si>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</si>
  <si>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</si>
  <si>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</si>
  <si>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</si>
  <si>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</si>
  <si>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</si>
  <si>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</si>
  <si>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</si>
  <si>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</si>
  <si>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</si>
  <si>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</si>
  <si>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</si>
  <si>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</si>
  <si>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</si>
  <si>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</si>
  <si>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</si>
  <si>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</si>
  <si>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</si>
  <si>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</si>
  <si>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</si>
  <si>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</si>
  <si>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</si>
  <si>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</si>
  <si>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</si>
  <si>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</si>
  <si>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</si>
  <si>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</si>
  <si>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</si>
  <si>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</si>
  <si>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</si>
  <si>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</si>
  <si>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</si>
  <si>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</si>
  <si>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</si>
  <si>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</si>
  <si>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</si>
  <si>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</si>
  <si>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</si>
  <si>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</si>
  <si>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</si>
  <si>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</si>
  <si>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</si>
  <si>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</si>
  <si>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</si>
  <si>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</si>
  <si>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</si>
  <si>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</si>
  <si>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</si>
  <si>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</si>
  <si>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</si>
  <si>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</si>
  <si>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</si>
  <si>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</si>
  <si>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</si>
  <si>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</si>
  <si>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</si>
  <si>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</si>
  <si>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</si>
  <si>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</si>
  <si>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</si>
  <si>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</si>
  <si>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</si>
  <si>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</si>
  <si>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</si>
  <si>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</si>
  <si>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</si>
  <si>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</si>
  <si>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</si>
  <si>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</si>
  <si>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</si>
  <si>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</si>
  <si>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</si>
  <si>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</si>
  <si>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</si>
  <si>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</si>
  <si>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</si>
  <si>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</si>
  <si>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</si>
  <si>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</si>
  <si>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</si>
  <si>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</si>
  <si>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</si>
  <si>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</si>
  <si>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</si>
  <si>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</si>
  <si>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</si>
  <si>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</si>
  <si>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</si>
  <si>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</si>
  <si>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</si>
  <si>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</si>
  <si>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</si>
  <si>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</si>
  <si>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</si>
  <si>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</si>
  <si>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</si>
  <si>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</si>
  <si>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</si>
  <si>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</si>
  <si>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</si>
  <si>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</si>
  <si>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</si>
  <si>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</si>
  <si>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</si>
  <si>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</si>
  <si>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</si>
  <si>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</si>
  <si>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</si>
  <si>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</si>
  <si>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</si>
  <si>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</si>
  <si>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</si>
  <si>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</si>
  <si>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</si>
  <si>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</si>
  <si>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</si>
  <si>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</si>
  <si>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</si>
  <si>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</si>
  <si>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</si>
  <si>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</si>
  <si>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</si>
  <si>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</si>
  <si>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</si>
  <si>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</si>
  <si>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</si>
  <si>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</si>
  <si>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</si>
  <si>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</si>
  <si>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</si>
  <si>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</si>
  <si>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</si>
  <si>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</si>
  <si>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</si>
  <si>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</si>
  <si>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</si>
  <si>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</si>
  <si>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</si>
  <si>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</si>
  <si>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</si>
  <si>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</si>
  <si>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</si>
  <si>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</si>
  <si>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</si>
  <si>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</si>
  <si>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</si>
  <si>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</si>
  <si>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</si>
  <si>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</si>
  <si>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</si>
  <si>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</si>
  <si>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</si>
  <si>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</si>
  <si>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</si>
  <si>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</si>
  <si>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</si>
  <si>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</si>
  <si>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</si>
  <si>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</si>
  <si>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</si>
  <si>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</si>
  <si>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</si>
  <si>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</si>
  <si>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</si>
  <si>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</si>
  <si>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</si>
  <si>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</si>
  <si>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</si>
  <si>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</si>
  <si>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</si>
  <si>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</si>
  <si>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</si>
  <si>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</si>
  <si>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</si>
  <si>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</si>
  <si>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</si>
  <si>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</si>
  <si>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</si>
  <si>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</si>
  <si>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</si>
  <si>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</si>
  <si>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</si>
  <si>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</si>
  <si>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</si>
  <si>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</si>
  <si>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</si>
  <si>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</si>
  <si>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</si>
  <si>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</si>
  <si>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</si>
  <si>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</si>
  <si>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</si>
  <si>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</si>
  <si>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</si>
  <si>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</si>
  <si>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</si>
  <si>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</si>
  <si>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</si>
  <si>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</si>
  <si>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</si>
  <si>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</si>
  <si>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</si>
  <si>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</si>
  <si>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</si>
  <si>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</si>
  <si>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</si>
  <si>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</si>
  <si>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</si>
  <si>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</si>
  <si>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</si>
  <si>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</si>
  <si>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</si>
  <si>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</si>
  <si>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</si>
  <si>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</si>
  <si>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</si>
  <si>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</si>
  <si>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</si>
  <si>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</si>
  <si>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</si>
  <si>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</si>
  <si>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</si>
  <si>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</si>
  <si>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</si>
  <si>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</si>
  <si>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</si>
  <si>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</si>
  <si>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</si>
  <si>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</si>
  <si>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</si>
  <si>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</si>
  <si>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</si>
  <si>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</si>
  <si>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</si>
  <si>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</si>
  <si>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</si>
  <si>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</si>
  <si>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</si>
  <si>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</si>
  <si>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</si>
  <si>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</si>
  <si>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</si>
  <si>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</si>
  <si>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</si>
  <si>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</si>
  <si>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</si>
  <si>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</si>
  <si>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</si>
  <si>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</si>
  <si>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</si>
  <si>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</si>
  <si>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</si>
  <si>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</si>
  <si>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</si>
  <si>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</si>
  <si>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</si>
  <si>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</si>
  <si>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</si>
  <si>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</si>
  <si>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</si>
  <si>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</si>
  <si>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</si>
  <si>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</si>
  <si>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</si>
  <si>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</si>
  <si>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</si>
  <si>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</si>
  <si>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</si>
  <si>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</si>
  <si>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</si>
  <si>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</si>
  <si>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</si>
  <si>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</si>
  <si>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</si>
  <si>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</si>
  <si>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</si>
  <si>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</si>
  <si>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</si>
  <si>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</si>
  <si>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</si>
  <si>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</si>
  <si>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</si>
  <si>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</si>
  <si>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</si>
  <si>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</si>
  <si>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</si>
  <si>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</si>
  <si>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</si>
  <si>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</si>
  <si>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</si>
  <si>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</si>
  <si>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</si>
  <si>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</si>
  <si>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</si>
  <si>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</si>
  <si>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</si>
  <si>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</si>
  <si>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</si>
  <si>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</si>
  <si>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</si>
  <si>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</si>
  <si>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</si>
  <si>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</si>
  <si>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</si>
  <si>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</si>
  <si>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</si>
  <si>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</si>
  <si>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</si>
  <si>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</si>
  <si>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</si>
  <si>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</si>
  <si>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</si>
  <si>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</si>
  <si>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</si>
  <si>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</si>
  <si>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</si>
  <si>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</si>
  <si>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</si>
  <si>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</si>
  <si>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</si>
  <si>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</si>
  <si>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</si>
  <si>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</si>
  <si>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</si>
  <si>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</si>
  <si>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</si>
  <si>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</si>
  <si>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</si>
  <si>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</si>
  <si>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</si>
  <si>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</si>
  <si>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</si>
  <si>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</si>
  <si>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</si>
  <si>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</si>
  <si>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</si>
  <si>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</si>
  <si>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</si>
  <si>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</si>
  <si>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</si>
  <si>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</si>
  <si>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</si>
  <si>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</si>
  <si>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</si>
  <si>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</si>
  <si>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</si>
  <si>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</si>
  <si>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</si>
  <si>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</si>
  <si>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</si>
  <si>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</si>
  <si>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</si>
  <si>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</si>
  <si>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</si>
  <si>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</si>
  <si>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</si>
  <si>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</si>
  <si>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</si>
  <si>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</si>
  <si>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</si>
  <si>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</si>
  <si>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</si>
  <si>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</si>
  <si>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</si>
  <si>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</si>
  <si>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</si>
  <si>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</si>
  <si>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</si>
  <si>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</si>
  <si>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</si>
  <si>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</si>
  <si>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</si>
  <si>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</si>
  <si>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</si>
  <si>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</si>
  <si>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</si>
  <si>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</si>
  <si>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</si>
  <si>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</si>
  <si>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</si>
  <si>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</si>
  <si>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</si>
  <si>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</si>
  <si>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</si>
  <si>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</si>
  <si>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</si>
  <si>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</si>
  <si>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</si>
  <si>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</si>
  <si>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</si>
  <si>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</si>
  <si>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</si>
  <si>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</si>
  <si>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</si>
  <si>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</si>
  <si>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</si>
  <si>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</si>
  <si>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</si>
  <si>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</si>
  <si>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</si>
  <si>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</si>
  <si>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</si>
  <si>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</si>
  <si>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</si>
  <si>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</si>
  <si>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</si>
  <si>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</si>
  <si>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</si>
  <si>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</si>
  <si>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</si>
  <si>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</si>
  <si>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</si>
  <si>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</si>
  <si>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</si>
  <si>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</si>
  <si>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</si>
  <si>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</si>
  <si>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</si>
  <si>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</si>
  <si>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</si>
  <si>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</si>
  <si>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</si>
  <si>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</si>
  <si>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</si>
  <si>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</si>
  <si>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</si>
  <si>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</si>
  <si>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</si>
  <si>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</si>
  <si>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</si>
  <si>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</si>
  <si>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</si>
  <si>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</si>
  <si>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</si>
  <si>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</si>
  <si>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</si>
  <si>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</si>
  <si>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</si>
  <si>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</si>
  <si>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</si>
  <si>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</si>
  <si>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</si>
  <si>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</si>
  <si>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</si>
  <si>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</si>
  <si>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</si>
  <si>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</si>
  <si>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</si>
  <si>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</si>
  <si>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</si>
  <si>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</si>
  <si>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</si>
  <si>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</si>
  <si>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</si>
  <si>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</si>
  <si>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</si>
  <si>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</si>
  <si>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</si>
  <si>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</si>
  <si>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</si>
  <si>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</si>
  <si>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</si>
  <si>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</si>
  <si>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</si>
  <si>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</si>
  <si>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</si>
  <si>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</si>
  <si>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</si>
  <si>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</si>
  <si>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</si>
  <si>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</si>
  <si>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</si>
  <si>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</si>
  <si>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</si>
  <si>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</si>
  <si>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</si>
  <si>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</si>
  <si>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</si>
  <si>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</si>
  <si>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</si>
  <si>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</si>
  <si>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</si>
  <si>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</si>
  <si>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</si>
  <si>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</si>
  <si>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</si>
  <si>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</si>
  <si>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</si>
  <si>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</si>
  <si>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</si>
  <si>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</si>
  <si>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</si>
  <si>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</si>
  <si>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</si>
  <si>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</si>
  <si>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</si>
  <si>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</si>
  <si>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</si>
  <si>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</si>
  <si>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</si>
  <si>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</si>
  <si>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</si>
  <si>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</si>
  <si>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</si>
  <si>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</si>
  <si>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</si>
  <si>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</si>
  <si>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</si>
  <si>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</si>
  <si>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</si>
  <si>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</si>
  <si>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</si>
  <si>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</si>
  <si>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</si>
  <si>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</si>
  <si>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</si>
  <si>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</si>
  <si>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</si>
  <si>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</si>
  <si>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</si>
  <si>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</si>
  <si>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</si>
  <si>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</si>
  <si>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</si>
  <si>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</si>
  <si>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</si>
  <si>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</si>
  <si>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</si>
  <si>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</si>
  <si>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</si>
  <si>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</si>
  <si>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</si>
  <si>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</si>
  <si>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</si>
  <si>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</si>
  <si>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</si>
  <si>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</si>
  <si>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</si>
  <si>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</si>
  <si>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</si>
  <si>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</si>
  <si>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</si>
  <si>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</si>
  <si>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</si>
  <si>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</si>
  <si>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</si>
  <si>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</si>
  <si>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</si>
  <si>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</si>
  <si>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</si>
  <si>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</si>
  <si>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</si>
  <si>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</si>
  <si>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</si>
  <si>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</si>
  <si>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</si>
  <si>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</si>
  <si>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</si>
  <si>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</si>
  <si>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</si>
  <si>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</si>
  <si>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</si>
  <si>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</si>
  <si>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</si>
  <si>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</si>
  <si>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</si>
  <si>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</si>
  <si>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</si>
  <si>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</si>
  <si>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</si>
  <si>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</si>
  <si>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</si>
  <si>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</si>
  <si>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</si>
  <si>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</si>
  <si>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</si>
  <si>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</si>
  <si>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</si>
  <si>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</si>
  <si>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</si>
  <si>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</si>
  <si>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</si>
  <si>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</si>
  <si>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</si>
  <si>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</si>
  <si>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</si>
  <si>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</si>
  <si>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</si>
  <si>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</si>
  <si>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</si>
  <si>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</si>
  <si>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</si>
  <si>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</si>
  <si>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</si>
  <si>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</si>
  <si>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</si>
  <si>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</si>
  <si>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</si>
  <si>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</si>
  <si>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</si>
  <si>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</si>
  <si>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</si>
  <si>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</si>
  <si>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</si>
  <si>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</si>
  <si>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</si>
  <si>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</si>
  <si>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</si>
  <si>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</si>
  <si>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</si>
  <si>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</si>
  <si>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</si>
  <si>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</si>
  <si>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</si>
  <si>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</si>
  <si>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</si>
  <si>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</si>
  <si>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</si>
  <si>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</si>
  <si>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</si>
  <si>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</si>
  <si>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</si>
  <si>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</si>
  <si>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</si>
  <si>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</si>
  <si>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</si>
  <si>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</si>
  <si>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</si>
  <si>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</si>
  <si>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</si>
  <si>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</si>
  <si>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</si>
  <si>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</si>
  <si>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</si>
  <si>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</si>
  <si>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</si>
  <si>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</si>
  <si>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</si>
  <si>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</si>
  <si>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</si>
  <si>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</si>
  <si>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</si>
  <si>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</si>
  <si>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</si>
  <si>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</si>
  <si>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</si>
  <si>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</si>
  <si>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</si>
  <si>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</si>
  <si>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</si>
  <si>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</si>
  <si>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</si>
  <si>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</si>
  <si>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</si>
  <si>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</si>
  <si>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</si>
  <si>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</si>
  <si>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</si>
  <si>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</si>
  <si>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</si>
  <si>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</si>
  <si>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</si>
  <si>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</si>
  <si>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</si>
  <si>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</si>
  <si>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</si>
  <si>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</si>
  <si>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</si>
  <si>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</si>
  <si>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</si>
  <si>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</si>
  <si>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</si>
  <si>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</si>
  <si>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</si>
  <si>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</si>
  <si>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</si>
  <si>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</si>
  <si>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</si>
  <si>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</si>
  <si>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</si>
  <si>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</si>
  <si>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</si>
  <si>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</si>
  <si>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</si>
  <si>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</si>
  <si>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</si>
  <si>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</si>
  <si>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</si>
  <si>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</si>
  <si>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</si>
  <si>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</si>
  <si>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</si>
  <si>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</si>
  <si>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</si>
  <si>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</si>
  <si>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</si>
  <si>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</si>
  <si>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</si>
  <si>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</si>
  <si>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</si>
  <si>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</si>
  <si>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</si>
  <si>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</si>
  <si>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</si>
  <si>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</si>
  <si>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</si>
  <si>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</si>
  <si>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</si>
  <si>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</si>
  <si>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</si>
  <si>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</si>
  <si>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</si>
  <si>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</si>
  <si>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</si>
  <si>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</si>
  <si>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</si>
  <si>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</si>
  <si>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</si>
  <si>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</si>
  <si>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</si>
  <si>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</si>
  <si>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</si>
  <si>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</si>
  <si>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</si>
  <si>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</si>
  <si>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</si>
  <si>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</si>
  <si>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</si>
  <si>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</si>
  <si>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</si>
  <si>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</si>
  <si>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</si>
  <si>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</si>
  <si>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</si>
  <si>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</si>
  <si>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</si>
  <si>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</si>
  <si>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</si>
  <si>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</si>
  <si>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</si>
  <si>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</si>
  <si>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</si>
  <si>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</si>
  <si>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</si>
  <si>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</si>
  <si>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</si>
  <si>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</si>
  <si>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</si>
  <si>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</si>
  <si>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</si>
  <si>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</si>
  <si>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</si>
  <si>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</si>
  <si>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</si>
  <si>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</si>
  <si>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</si>
  <si>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</si>
  <si>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</si>
  <si>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</si>
  <si>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</si>
  <si>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</si>
  <si>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</si>
  <si>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</si>
  <si>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</si>
  <si>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</si>
  <si>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</si>
  <si>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</si>
  <si>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</si>
  <si>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</si>
  <si>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</si>
  <si>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</si>
  <si>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</si>
  <si>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</si>
  <si>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</si>
  <si>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</si>
  <si>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</si>
  <si>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</si>
  <si>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</si>
  <si>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</si>
  <si>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</si>
  <si>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</si>
  <si>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</si>
  <si>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</si>
  <si>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</si>
  <si>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</si>
  <si>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</si>
  <si>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</si>
  <si>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</si>
  <si>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</si>
  <si>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</si>
  <si>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</si>
  <si>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</si>
  <si>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</si>
  <si>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</si>
  <si>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</si>
  <si>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</si>
  <si>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</si>
  <si>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</si>
  <si>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</si>
  <si>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</si>
  <si>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</si>
  <si>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</si>
  <si>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</si>
  <si>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</si>
  <si>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</si>
  <si>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</si>
  <si>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</si>
  <si>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</si>
  <si>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</si>
  <si>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</si>
  <si>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</si>
  <si>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</si>
  <si>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</si>
  <si>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</si>
  <si>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</si>
  <si>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</si>
  <si>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</si>
  <si>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</si>
  <si>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</si>
  <si>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</si>
  <si>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</si>
  <si>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</si>
  <si>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</si>
  <si>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</si>
  <si>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</si>
  <si>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</si>
  <si>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</si>
  <si>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</si>
  <si>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</si>
  <si>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</si>
  <si>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</si>
  <si>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</si>
  <si>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</si>
  <si>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</si>
  <si>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</si>
  <si>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</si>
  <si>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</si>
  <si>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</si>
  <si>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</si>
  <si>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</si>
  <si>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</si>
  <si>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</si>
  <si>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</si>
  <si>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</si>
  <si>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</si>
  <si>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</si>
  <si>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</si>
  <si>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</si>
  <si>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</si>
  <si>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</si>
  <si>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</si>
  <si>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</si>
  <si>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</si>
  <si>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</si>
  <si>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</si>
  <si>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</si>
  <si>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</si>
  <si>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</si>
  <si>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</si>
  <si>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</si>
  <si>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</si>
  <si>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</si>
  <si>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</si>
  <si>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</si>
  <si>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</si>
  <si>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</si>
  <si>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</si>
  <si>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</si>
  <si>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</si>
  <si>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</si>
  <si>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</si>
  <si>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</si>
  <si>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</si>
  <si>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</si>
  <si>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</si>
  <si>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</si>
  <si>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</si>
  <si>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</si>
  <si>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</si>
  <si>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</si>
  <si>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</si>
  <si>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</si>
  <si>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</si>
  <si>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</si>
  <si>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</si>
  <si>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</si>
  <si>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</si>
  <si>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</si>
  <si>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</si>
  <si>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</si>
  <si>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</si>
  <si>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</si>
  <si>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</si>
  <si>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</si>
  <si>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</si>
  <si>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</si>
  <si>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</si>
  <si>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</si>
  <si>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</si>
  <si>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</si>
  <si>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</si>
  <si>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</si>
  <si>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</si>
  <si>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</si>
  <si>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</si>
  <si>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</si>
  <si>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</si>
  <si>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</si>
  <si>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</si>
  <si>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</si>
  <si>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</si>
  <si>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</si>
  <si>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</si>
  <si>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</si>
  <si>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</si>
  <si>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</si>
  <si>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</si>
  <si>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</si>
  <si>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</si>
  <si>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</si>
  <si>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</si>
  <si>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</si>
  <si>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</si>
  <si>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</si>
  <si>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</si>
  <si>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</si>
  <si>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</si>
  <si>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</si>
  <si>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</si>
  <si>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</si>
  <si>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</si>
  <si>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</si>
  <si>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</si>
  <si>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</si>
  <si>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</si>
  <si>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</si>
  <si>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</si>
  <si>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</si>
  <si>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</si>
  <si>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</si>
  <si>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</si>
  <si>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</si>
  <si>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</si>
  <si>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</si>
  <si>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</si>
  <si>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</si>
  <si>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</si>
  <si>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</si>
  <si>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</si>
  <si>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</si>
  <si>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</si>
  <si>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</si>
  <si>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</si>
  <si>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</si>
  <si>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</si>
  <si>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</si>
  <si>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</si>
  <si>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</si>
  <si>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</si>
  <si>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</si>
  <si>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</si>
  <si>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</si>
  <si>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</si>
  <si>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</si>
  <si>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</si>
  <si>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</si>
  <si>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</si>
  <si>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</si>
  <si>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</si>
  <si>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</si>
  <si>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</si>
  <si>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</si>
  <si>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</si>
  <si>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</si>
  <si>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</si>
  <si>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</si>
  <si>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</si>
  <si>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</si>
  <si>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</si>
  <si>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</si>
  <si>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</si>
  <si>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</si>
  <si>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</si>
  <si>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</si>
  <si>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</si>
  <si>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</si>
  <si>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</si>
  <si>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</si>
  <si>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</si>
  <si>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</si>
  <si>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</si>
  <si>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</si>
  <si>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</si>
  <si>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</si>
  <si>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</si>
  <si>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</si>
  <si>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</si>
  <si>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</si>
  <si>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</si>
  <si>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</si>
  <si>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</si>
  <si>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</si>
  <si>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</si>
  <si>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</si>
  <si>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</si>
  <si>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</si>
  <si>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</si>
  <si>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</si>
  <si>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</si>
  <si>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</si>
  <si>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</si>
  <si>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</si>
  <si>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</si>
  <si>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</si>
  <si>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</si>
  <si>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</si>
  <si>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</si>
  <si>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</si>
  <si>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</si>
  <si>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</si>
  <si>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</si>
  <si>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</si>
  <si>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</si>
  <si>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</si>
  <si>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</si>
  <si>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</si>
  <si>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</si>
  <si>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</si>
  <si>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</si>
  <si>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</si>
  <si>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</si>
  <si>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</si>
  <si>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</si>
  <si>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</si>
  <si>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</si>
  <si>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</si>
  <si>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</si>
  <si>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</si>
  <si>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</si>
  <si>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</si>
  <si>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</si>
  <si>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</si>
  <si>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</si>
  <si>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</si>
  <si>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</si>
  <si>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</si>
  <si>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</si>
  <si>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</si>
  <si>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</si>
  <si>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</si>
  <si>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</si>
  <si>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</si>
  <si>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</si>
  <si>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</si>
  <si>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</si>
  <si>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</si>
  <si>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</si>
  <si>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</si>
  <si>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</si>
  <si>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</si>
  <si>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</si>
  <si>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</si>
  <si>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</si>
  <si>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</si>
  <si>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</si>
  <si>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</si>
  <si>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</si>
  <si>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</si>
  <si>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</si>
  <si>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</si>
  <si>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</si>
  <si>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</si>
  <si>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</si>
  <si>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</si>
  <si>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</si>
  <si>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</si>
  <si>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</si>
  <si>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</si>
  <si>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</si>
  <si>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</si>
  <si>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</si>
  <si>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</si>
  <si>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</si>
  <si>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</si>
  <si>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</si>
  <si>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</si>
  <si>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</si>
  <si>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</si>
  <si>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</si>
  <si>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</si>
  <si>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</si>
  <si>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</si>
  <si>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</si>
  <si>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</si>
  <si>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</si>
  <si>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</si>
  <si>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</si>
  <si>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</si>
  <si>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</si>
  <si>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</si>
  <si>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</si>
  <si>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</si>
  <si>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</si>
  <si>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</si>
  <si>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</si>
  <si>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</si>
  <si>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</si>
  <si>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</si>
  <si>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</si>
  <si>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</si>
  <si>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</si>
  <si>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</si>
  <si>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</si>
  <si>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</si>
  <si>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</si>
  <si>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</si>
  <si>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</si>
  <si>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</si>
  <si>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</si>
  <si>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</si>
  <si>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</si>
  <si>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</si>
  <si>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</si>
  <si>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</si>
  <si>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</si>
  <si>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</si>
  <si>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</si>
  <si>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</si>
  <si>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</si>
  <si>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</si>
  <si>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</si>
  <si>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</si>
  <si>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</si>
  <si>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</si>
  <si>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</si>
  <si>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</si>
  <si>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</si>
  <si>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</si>
  <si>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</si>
  <si>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</si>
  <si>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</si>
  <si>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</si>
  <si>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</si>
  <si>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</si>
  <si>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</si>
  <si>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</si>
  <si>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</si>
  <si>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</si>
  <si>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</si>
  <si>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</si>
  <si>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</si>
  <si>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</si>
  <si>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</si>
  <si>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</si>
  <si>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</si>
  <si>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</si>
  <si>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</si>
  <si>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</si>
  <si>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</si>
  <si>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</si>
  <si>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</si>
  <si>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</si>
  <si>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</si>
  <si>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</si>
  <si>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</si>
  <si>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</si>
  <si>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</si>
  <si>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</si>
  <si>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</si>
  <si>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</si>
  <si>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</si>
  <si>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</si>
  <si>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</si>
  <si>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</si>
  <si>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</si>
  <si>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</si>
  <si>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</si>
  <si>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</si>
  <si>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</si>
  <si>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</si>
  <si>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</si>
  <si>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</si>
  <si>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</si>
  <si>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</si>
  <si>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</si>
  <si>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</si>
  <si>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</si>
  <si>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</si>
  <si>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</si>
  <si>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</si>
  <si>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</si>
  <si>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</si>
  <si>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</si>
  <si>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</si>
  <si>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</si>
  <si>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</si>
  <si>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</si>
  <si>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</si>
  <si>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</si>
  <si>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</si>
  <si>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</si>
  <si>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</si>
  <si>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</si>
  <si>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</si>
  <si>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</si>
  <si>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</si>
  <si>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</si>
  <si>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</si>
  <si>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</si>
  <si>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</si>
  <si>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</si>
  <si>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</si>
  <si>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</si>
  <si>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</si>
  <si>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</si>
  <si>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</si>
  <si>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</si>
  <si>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</si>
  <si>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</si>
  <si>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</si>
  <si>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</si>
  <si>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</si>
  <si>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</si>
  <si>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</si>
  <si>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</si>
  <si>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</si>
  <si>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</si>
  <si>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</si>
  <si>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</si>
  <si>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</si>
  <si>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</si>
  <si>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</si>
  <si>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</si>
  <si>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</si>
  <si>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</si>
  <si>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</si>
  <si>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</si>
  <si>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</si>
  <si>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</si>
  <si>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</si>
  <si>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</si>
  <si>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</si>
  <si>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</si>
  <si>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</si>
  <si>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</si>
  <si>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</si>
  <si>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</si>
  <si>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</si>
  <si>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</si>
  <si>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</si>
  <si>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</si>
  <si>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</si>
  <si>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</si>
  <si>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</si>
  <si>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</si>
  <si>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</si>
  <si>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</si>
  <si>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</si>
  <si>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</si>
  <si>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</si>
  <si>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</si>
  <si>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</si>
  <si>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</si>
  <si>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</si>
  <si>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</si>
  <si>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</si>
  <si>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</si>
  <si>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</si>
  <si>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</si>
  <si>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</si>
  <si>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</si>
  <si>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</si>
  <si>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</si>
  <si>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</si>
  <si>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</si>
  <si>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</si>
  <si>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</si>
  <si>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</si>
  <si>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</si>
  <si>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</si>
  <si>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</si>
  <si>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</si>
  <si>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</si>
  <si>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</si>
  <si>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</si>
  <si>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</si>
  <si>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</si>
  <si>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</si>
  <si>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</si>
  <si>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</si>
  <si>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</si>
  <si>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</si>
  <si>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</si>
  <si>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</si>
  <si>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</si>
  <si>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</si>
  <si>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</si>
  <si>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</si>
  <si>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</si>
  <si>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</si>
  <si>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</si>
  <si>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</si>
  <si>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</si>
  <si>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</si>
  <si>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</si>
  <si>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</si>
  <si>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</si>
  <si>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</si>
  <si>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</si>
  <si>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</si>
  <si>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</si>
  <si>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</si>
  <si>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</si>
  <si>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</si>
  <si>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</si>
  <si>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</si>
  <si>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</si>
  <si>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</si>
  <si>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</si>
  <si>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</si>
  <si>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</si>
  <si>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</si>
  <si>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</si>
  <si>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</si>
  <si>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</si>
  <si>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</si>
  <si>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</si>
  <si>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</si>
  <si>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</si>
  <si>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</si>
  <si>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</si>
  <si>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</si>
  <si>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</si>
  <si>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</si>
  <si>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</si>
  <si>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</si>
  <si>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</si>
  <si>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</si>
  <si>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</si>
  <si>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</si>
  <si>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</si>
  <si>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</si>
  <si>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</si>
  <si>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</si>
  <si>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</si>
  <si>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</si>
  <si>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</si>
  <si>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</si>
  <si>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</si>
  <si>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</si>
  <si>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</si>
  <si>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</si>
  <si>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</si>
  <si>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</si>
  <si>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</si>
  <si>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</si>
  <si>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</si>
  <si>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</si>
  <si>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</si>
  <si>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</si>
  <si>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</si>
  <si>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</si>
  <si>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</si>
  <si>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</si>
  <si>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</si>
  <si>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</si>
  <si>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</si>
  <si>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</si>
  <si>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</si>
  <si>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</si>
  <si>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</si>
  <si>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</si>
  <si>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</si>
  <si>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</si>
  <si>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</si>
  <si>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</si>
  <si>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</si>
  <si>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</si>
  <si>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</si>
  <si>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</si>
  <si>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</si>
  <si>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</si>
  <si>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</si>
  <si>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</si>
  <si>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</si>
  <si>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</si>
  <si>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</si>
  <si>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</si>
  <si>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</si>
  <si>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</si>
  <si>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</si>
  <si>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</si>
  <si>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</si>
  <si>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</si>
  <si>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</si>
  <si>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</si>
  <si>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</si>
  <si>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</si>
  <si>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</si>
  <si>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</si>
  <si>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</si>
  <si>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</si>
  <si>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</si>
  <si>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</si>
  <si>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</si>
  <si>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</si>
  <si>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</si>
  <si>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</si>
  <si>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</si>
  <si>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</si>
  <si>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</si>
  <si>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</si>
  <si>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</si>
  <si>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</si>
  <si>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</si>
  <si>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</si>
  <si>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</si>
  <si>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</si>
  <si>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</si>
  <si>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</si>
  <si>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</si>
  <si>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</si>
  <si>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</si>
  <si>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</si>
  <si>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</si>
  <si>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</si>
  <si>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</si>
  <si>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</si>
  <si>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</si>
  <si>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</si>
  <si>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</si>
  <si>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</si>
  <si>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</si>
  <si>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</si>
  <si>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</si>
  <si>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</si>
  <si>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</si>
  <si>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</si>
  <si>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</si>
  <si>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</si>
  <si>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</si>
  <si>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</si>
  <si>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</si>
  <si>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</si>
  <si>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</si>
  <si>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</si>
  <si>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</si>
  <si>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</si>
  <si>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</si>
  <si>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</si>
  <si>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</si>
  <si>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</si>
  <si>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</si>
  <si>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</si>
  <si>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</si>
  <si>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</si>
  <si>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</si>
  <si>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</si>
  <si>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</si>
  <si>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</si>
  <si>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</si>
  <si>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</si>
  <si>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</si>
  <si>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</si>
  <si>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</si>
  <si>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</si>
  <si>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</si>
  <si>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</si>
  <si>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</si>
  <si>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</si>
  <si>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</si>
  <si>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</si>
  <si>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</si>
  <si>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</si>
  <si>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</si>
  <si>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</si>
  <si>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</si>
  <si>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</si>
  <si>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</si>
  <si>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</si>
  <si>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</si>
  <si>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</si>
  <si>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</si>
  <si>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</si>
  <si>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</si>
  <si>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</si>
  <si>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</si>
  <si>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</si>
  <si>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</si>
  <si>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</si>
  <si>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</si>
  <si>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</si>
  <si>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</si>
  <si>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</si>
  <si>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</si>
  <si>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</si>
  <si>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</si>
  <si>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</si>
  <si>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</si>
  <si>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</si>
  <si>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</si>
  <si>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</si>
  <si>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</si>
  <si>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</si>
  <si>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</si>
  <si>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</si>
  <si>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</si>
  <si>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</si>
  <si>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</si>
  <si>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</si>
  <si>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</si>
  <si>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</si>
  <si>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</si>
  <si>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</si>
  <si>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</si>
  <si>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</si>
  <si>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</si>
  <si>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</si>
  <si>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</si>
  <si>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</si>
  <si>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</si>
  <si>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</si>
  <si>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</si>
  <si>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</si>
  <si>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</si>
  <si>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</si>
  <si>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</si>
  <si>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</si>
  <si>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</si>
  <si>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</si>
  <si>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</si>
  <si>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</si>
  <si>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</si>
  <si>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</si>
  <si>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</si>
  <si>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</si>
  <si>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</si>
  <si>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</si>
  <si>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</si>
  <si>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</si>
  <si>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</si>
  <si>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</si>
  <si>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</si>
  <si>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</si>
  <si>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</si>
  <si>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</si>
  <si>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</si>
  <si>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</si>
  <si>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</si>
  <si>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</si>
  <si>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</si>
  <si>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</si>
  <si>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</si>
  <si>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</si>
  <si>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</si>
  <si>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</si>
  <si>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</si>
  <si>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</si>
  <si>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</si>
  <si>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</si>
  <si>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</si>
  <si>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</si>
  <si>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</si>
  <si>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</si>
  <si>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</si>
  <si>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</si>
  <si>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</si>
  <si>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</si>
  <si>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</si>
  <si>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</si>
  <si>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</si>
  <si>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</si>
  <si>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</si>
  <si>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</si>
  <si>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</si>
  <si>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</si>
  <si>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</si>
  <si>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</si>
  <si>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</si>
  <si>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</si>
  <si>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</si>
  <si>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</si>
  <si>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</si>
  <si>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</si>
  <si>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</si>
  <si>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</si>
  <si>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</si>
  <si>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</si>
  <si>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</si>
  <si>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</si>
  <si>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</si>
  <si>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</si>
  <si>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</si>
  <si>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</si>
  <si>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</si>
  <si>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</si>
  <si>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</si>
  <si>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</si>
  <si>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</si>
  <si>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</si>
  <si>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</si>
  <si>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</si>
  <si>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</si>
  <si>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</si>
  <si>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</si>
  <si>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</si>
  <si>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</si>
  <si>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</si>
  <si>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</si>
  <si>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</si>
  <si>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</si>
  <si>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</si>
  <si>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</si>
  <si>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</si>
  <si>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</si>
  <si>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</si>
  <si>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</si>
  <si>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</si>
  <si>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</si>
  <si>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</si>
  <si>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</si>
  <si>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</si>
  <si>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</si>
  <si>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</si>
  <si>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</si>
  <si>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</si>
  <si>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</si>
  <si>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</si>
  <si>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</si>
  <si>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</si>
  <si>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</si>
  <si>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</si>
  <si>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</si>
  <si>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</si>
  <si>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</si>
  <si>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</si>
  <si>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</si>
  <si>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</si>
  <si>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</si>
  <si>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</si>
  <si>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</si>
  <si>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</si>
  <si>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</si>
  <si>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</si>
  <si>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</si>
  <si>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</si>
  <si>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</si>
  <si>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</si>
  <si>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</si>
  <si>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</si>
  <si>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</si>
  <si>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</si>
  <si>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</si>
  <si>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</si>
  <si>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</si>
  <si>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</si>
  <si>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</si>
  <si>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</si>
  <si>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</si>
  <si>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</si>
  <si>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</si>
  <si>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</si>
  <si>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</si>
  <si>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</si>
  <si>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</si>
  <si>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</si>
  <si>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</si>
  <si>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</si>
  <si>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</si>
  <si>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</si>
  <si>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</si>
  <si>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</si>
  <si>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</si>
  <si>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</si>
  <si>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</si>
  <si>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</si>
  <si>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</si>
  <si>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</si>
  <si>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</si>
  <si>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</si>
  <si>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</si>
  <si>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</si>
  <si>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</si>
  <si>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</si>
  <si>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</si>
  <si>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</si>
  <si>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</si>
  <si>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</si>
  <si>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</si>
  <si>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</si>
  <si>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</si>
  <si>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</si>
  <si>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</si>
  <si>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</si>
  <si>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</si>
  <si>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</si>
  <si>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</si>
  <si>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</si>
  <si>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</si>
  <si>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</si>
  <si>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</si>
  <si>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</si>
  <si>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</si>
  <si>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</si>
  <si>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</si>
  <si>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</si>
  <si>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</si>
  <si>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</si>
  <si>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</si>
  <si>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</si>
  <si>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</si>
  <si>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</si>
  <si>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</si>
  <si>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</si>
  <si>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</si>
  <si>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</si>
  <si>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</si>
  <si>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</si>
  <si>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</si>
  <si>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</si>
  <si>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</si>
  <si>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</si>
  <si>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</si>
  <si>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</si>
  <si>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</si>
  <si>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</si>
  <si>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</si>
  <si>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</si>
  <si>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</si>
  <si>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</si>
  <si>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</si>
  <si>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</si>
  <si>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</si>
  <si>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</si>
  <si>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</si>
  <si>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</si>
  <si>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</si>
  <si>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</si>
  <si>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</si>
  <si>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</si>
  <si>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</si>
  <si>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</si>
  <si>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</si>
  <si>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</si>
  <si>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</si>
  <si>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</si>
  <si>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</si>
  <si>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</si>
  <si>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</si>
  <si>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</si>
  <si>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</si>
  <si>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</si>
  <si>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</si>
  <si>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</si>
  <si>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</si>
  <si>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</si>
  <si>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</si>
  <si>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</si>
  <si>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</si>
  <si>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</si>
  <si>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</si>
  <si>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</si>
  <si>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</si>
  <si>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</si>
  <si>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</si>
  <si>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</si>
  <si>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</si>
  <si>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</si>
  <si>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</si>
  <si>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</si>
  <si>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</si>
  <si>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</si>
  <si>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</si>
  <si>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</si>
  <si>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</si>
  <si>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</si>
  <si>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</si>
  <si>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</si>
  <si>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</si>
  <si>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</si>
  <si>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</si>
  <si>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</si>
  <si>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</si>
  <si>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</si>
  <si>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</si>
  <si>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</si>
  <si>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</si>
  <si>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</si>
  <si>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</si>
  <si>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</si>
  <si>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</si>
  <si>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</si>
  <si>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</si>
  <si>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</si>
  <si>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</si>
  <si>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</si>
  <si>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</si>
  <si>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</si>
  <si>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</si>
  <si>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</si>
  <si>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</si>
  <si>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</si>
  <si>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</si>
  <si>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</si>
  <si>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</si>
  <si>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</si>
  <si>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</si>
  <si>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</si>
  <si>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</si>
  <si>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</si>
  <si>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</si>
  <si>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</si>
  <si>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</si>
  <si>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</si>
  <si>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</si>
  <si>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</si>
  <si>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</si>
  <si>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</si>
  <si>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</si>
  <si>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</si>
  <si>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</si>
  <si>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</si>
  <si>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</si>
  <si>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</si>
  <si>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</si>
  <si>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</si>
  <si>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</si>
  <si>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</si>
  <si>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</si>
  <si>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</si>
  <si>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</si>
  <si>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</si>
  <si>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</si>
  <si>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</si>
  <si>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</si>
  <si>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</si>
  <si>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</si>
  <si>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</si>
  <si>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</si>
  <si>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</si>
  <si>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</si>
  <si>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</si>
  <si>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</si>
  <si>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</si>
  <si>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</si>
  <si>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</si>
  <si>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</si>
  <si>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</si>
  <si>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</si>
  <si>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</si>
  <si>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</si>
  <si>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</si>
  <si>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</si>
  <si>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</si>
  <si>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</si>
  <si>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</si>
  <si>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</si>
  <si>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</si>
  <si>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</si>
  <si>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</si>
  <si>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</si>
  <si>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</si>
  <si>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</si>
  <si>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</si>
  <si>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</si>
  <si>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</si>
  <si>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</si>
  <si>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</si>
  <si>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</si>
  <si>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</si>
  <si>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</si>
  <si>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</si>
  <si>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</si>
  <si>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</si>
  <si>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</si>
  <si>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</si>
  <si>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</si>
  <si>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</si>
  <si>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</si>
  <si>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</si>
  <si>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</si>
  <si>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</si>
  <si>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</si>
  <si>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</si>
  <si>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</si>
  <si>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</si>
  <si>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</si>
  <si>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</si>
  <si>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</si>
  <si>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</si>
  <si>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</si>
  <si>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</si>
  <si>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</si>
  <si>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</si>
  <si>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</si>
  <si>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</si>
  <si>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</si>
  <si>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</si>
  <si>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</si>
  <si>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</si>
  <si>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</si>
  <si>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</si>
  <si>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</si>
  <si>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</si>
  <si>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</si>
  <si>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</si>
  <si>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</si>
  <si>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</si>
  <si>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</si>
  <si>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</si>
  <si>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</si>
  <si>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</si>
  <si>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</si>
  <si>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</si>
  <si>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</si>
  <si>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</si>
  <si>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</si>
  <si>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</si>
  <si>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</si>
  <si>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</si>
  <si>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</si>
  <si>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</si>
  <si>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</si>
  <si>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</si>
  <si>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</si>
  <si>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</si>
  <si>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</si>
  <si>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</si>
  <si>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</si>
  <si>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</si>
  <si>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</si>
  <si>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</si>
  <si>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</si>
  <si>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</si>
  <si>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</si>
  <si>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</si>
  <si>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</si>
  <si>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</si>
  <si>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</si>
  <si>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</si>
  <si>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</si>
  <si>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</si>
  <si>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</si>
  <si>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</si>
  <si>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</si>
  <si>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</si>
  <si>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</si>
  <si>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</si>
  <si>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</si>
  <si>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</si>
  <si>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</si>
  <si>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</si>
  <si>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</si>
  <si>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</si>
  <si>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</si>
  <si>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</si>
  <si>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</si>
  <si>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</si>
  <si>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</si>
  <si>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</si>
  <si>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</si>
  <si>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</si>
  <si>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</si>
  <si>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</si>
  <si>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</si>
  <si>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</si>
  <si>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</si>
  <si>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</si>
  <si>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</si>
  <si>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</si>
  <si>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</si>
  <si>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</si>
  <si>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</si>
  <si>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</si>
  <si>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</si>
  <si>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</si>
  <si>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</si>
  <si>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</si>
  <si>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</si>
  <si>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</si>
  <si>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</si>
  <si>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</si>
  <si>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</si>
  <si>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</si>
  <si>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</si>
  <si>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</si>
  <si>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</si>
  <si>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</si>
  <si>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</si>
  <si>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</si>
  <si>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</si>
  <si>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</si>
  <si>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</si>
  <si>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</si>
  <si>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</si>
  <si>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</si>
  <si>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</si>
  <si>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</si>
  <si>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</si>
  <si>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</si>
  <si>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</si>
  <si>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</si>
  <si>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</si>
  <si>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</si>
  <si>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</si>
  <si>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</si>
  <si>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</si>
  <si>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</si>
  <si>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</si>
  <si>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</si>
  <si>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</si>
  <si>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</si>
  <si>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</si>
  <si>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</si>
  <si>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</si>
  <si>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</si>
  <si>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</si>
  <si>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</si>
  <si>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</si>
  <si>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</si>
  <si>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</si>
  <si>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</si>
  <si>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</si>
  <si>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</si>
  <si>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</si>
  <si>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</si>
  <si>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</si>
  <si>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</si>
  <si>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</si>
  <si>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</si>
  <si>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</si>
  <si>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</si>
  <si>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</si>
  <si>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</si>
  <si>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</si>
  <si>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</si>
  <si>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</si>
  <si>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</si>
  <si>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</si>
  <si>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</si>
  <si>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</si>
  <si>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</si>
  <si>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</si>
  <si>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</si>
  <si>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</si>
  <si>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</si>
  <si>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</si>
  <si>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</si>
  <si>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</si>
  <si>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</si>
  <si>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</si>
  <si>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</si>
  <si>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</si>
  <si>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</si>
  <si>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</si>
  <si>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</si>
  <si>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</si>
  <si>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</si>
  <si>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</si>
  <si>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</si>
  <si>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</si>
  <si>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</si>
  <si>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</si>
  <si>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</si>
  <si>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</si>
  <si>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</si>
  <si>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</si>
  <si>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</si>
  <si>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</si>
  <si>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</si>
  <si>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</si>
  <si>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</si>
  <si>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</si>
  <si>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</si>
  <si>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</si>
  <si>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</si>
  <si>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</si>
  <si>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</si>
  <si>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</si>
  <si>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</si>
  <si>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</si>
  <si>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</si>
  <si>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</si>
  <si>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</si>
  <si>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</si>
  <si>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</si>
  <si>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</si>
  <si>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</si>
  <si>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</si>
  <si>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</si>
  <si>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</si>
  <si>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</si>
  <si>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</si>
  <si>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</si>
  <si>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</si>
  <si>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</si>
  <si>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</si>
  <si>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</si>
  <si>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</si>
  <si>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</si>
  <si>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</si>
  <si>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</si>
  <si>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</si>
  <si>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</si>
  <si>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</si>
  <si>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</si>
  <si>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</si>
  <si>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</si>
  <si>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</si>
  <si>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</si>
  <si>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</si>
  <si>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</si>
  <si>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</si>
  <si>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</si>
  <si>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</si>
  <si>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</si>
  <si>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</si>
  <si>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</si>
  <si>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</si>
  <si>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</si>
  <si>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</si>
  <si>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</si>
  <si>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</si>
  <si>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</si>
  <si>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</si>
  <si>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</si>
  <si>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</si>
  <si>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</si>
  <si>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</si>
  <si>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</si>
  <si>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</si>
  <si>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</si>
  <si>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</si>
  <si>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</si>
  <si>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</si>
  <si>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</si>
  <si>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</si>
  <si>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</si>
  <si>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</si>
  <si>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</si>
  <si>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</si>
  <si>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</si>
  <si>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</si>
  <si>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</si>
  <si>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</si>
  <si>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</si>
  <si>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</si>
  <si>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</si>
  <si>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</si>
  <si>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</si>
  <si>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</si>
  <si>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</si>
  <si>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</si>
  <si>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</si>
  <si>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</si>
  <si>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</si>
  <si>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</si>
  <si>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</si>
  <si>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</si>
  <si>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</si>
  <si>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</si>
  <si>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</si>
  <si>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</si>
  <si>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</si>
  <si>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</si>
  <si>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</si>
  <si>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</si>
  <si>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</si>
  <si>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</si>
  <si>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</si>
  <si>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</si>
  <si>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</si>
  <si>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</si>
  <si>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</si>
  <si>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</si>
  <si>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</si>
  <si>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</si>
  <si>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</si>
  <si>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</si>
  <si>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</si>
  <si>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</si>
  <si>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</si>
  <si>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</si>
  <si>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</si>
  <si>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</si>
  <si>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</si>
  <si>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</si>
  <si>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</si>
  <si>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</si>
  <si>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</si>
  <si>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</si>
  <si>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</si>
  <si>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</si>
  <si>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</si>
  <si>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</si>
  <si>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</si>
  <si>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</si>
  <si>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</si>
  <si>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</si>
  <si>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</si>
  <si>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</si>
  <si>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</si>
  <si>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</si>
  <si>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</si>
  <si>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</si>
  <si>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</si>
  <si>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</si>
  <si>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</si>
  <si>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</si>
  <si>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</si>
  <si>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</si>
  <si>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</si>
  <si>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</si>
  <si>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</si>
  <si>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</si>
  <si>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</si>
  <si>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</si>
  <si>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</si>
  <si>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</si>
  <si>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</si>
  <si>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</si>
  <si>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</si>
  <si>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</si>
  <si>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</si>
  <si>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</si>
  <si>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</si>
  <si>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</si>
  <si>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</si>
  <si>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</si>
  <si>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</si>
  <si>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</si>
  <si>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</si>
  <si>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</si>
  <si>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</si>
  <si>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</si>
  <si>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</si>
  <si>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</si>
  <si>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</si>
  <si>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</si>
  <si>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</si>
  <si>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</si>
  <si>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</si>
  <si>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</si>
  <si>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</si>
  <si>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</si>
  <si>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</si>
  <si>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</si>
  <si>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</si>
  <si>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</si>
  <si>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</si>
  <si>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</si>
  <si>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</si>
  <si>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</si>
  <si>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</si>
  <si>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</si>
  <si>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</si>
  <si>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</si>
  <si>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</si>
  <si>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</si>
  <si>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</si>
  <si>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</si>
  <si>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</si>
  <si>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</si>
  <si>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</si>
  <si>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</si>
  <si>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</si>
  <si>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</si>
  <si>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</si>
  <si>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</si>
  <si>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</si>
  <si>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</si>
  <si>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</si>
  <si>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</si>
  <si>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</si>
  <si>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</si>
  <si>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</si>
  <si>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</si>
  <si>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</si>
  <si>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</si>
  <si>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</si>
  <si>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</si>
  <si>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</si>
  <si>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</si>
  <si>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</si>
  <si>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</si>
  <si>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</si>
  <si>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</si>
  <si>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</si>
  <si>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</si>
  <si>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</si>
  <si>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</si>
  <si>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</si>
  <si>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</si>
  <si>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</si>
  <si>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</si>
  <si>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</si>
  <si>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</si>
  <si>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</si>
  <si>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</si>
  <si>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</si>
  <si>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</si>
  <si>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</si>
  <si>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</si>
  <si>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</si>
  <si>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</si>
  <si>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</si>
  <si>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</si>
  <si>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</si>
  <si>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</si>
  <si>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</si>
  <si>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</si>
  <si>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</si>
  <si>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</si>
  <si>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</si>
  <si>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</si>
  <si>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</si>
  <si>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</si>
  <si>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</si>
  <si>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</si>
  <si>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</si>
  <si>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</si>
  <si>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</si>
  <si>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</si>
  <si>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</si>
  <si>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</si>
  <si>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</si>
  <si>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</si>
  <si>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</si>
  <si>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</si>
  <si>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</si>
  <si>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</si>
  <si>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</si>
  <si>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</si>
  <si>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</si>
  <si>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</si>
  <si>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</si>
  <si>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</si>
  <si>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</si>
  <si>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</si>
  <si>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</si>
  <si>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</si>
  <si>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</si>
  <si>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</si>
  <si>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</si>
  <si>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</si>
  <si>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</si>
  <si>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</si>
  <si>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</si>
  <si>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</si>
  <si>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</si>
  <si>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</si>
  <si>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</si>
  <si>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</si>
  <si>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</si>
  <si>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</si>
  <si>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</si>
  <si>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</si>
  <si>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</si>
  <si>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</si>
  <si>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</si>
  <si>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</si>
  <si>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</si>
  <si>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</si>
  <si>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</si>
  <si>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</si>
  <si>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</si>
  <si>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</si>
  <si>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</si>
  <si>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</si>
  <si>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</si>
  <si>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</si>
  <si>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</si>
  <si>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</si>
  <si>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</si>
  <si>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</si>
  <si>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</si>
  <si>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</si>
  <si>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</si>
  <si>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</si>
  <si>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</si>
  <si>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</si>
  <si>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</si>
  <si>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</si>
  <si>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</si>
  <si>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</si>
  <si>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</si>
  <si>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</si>
  <si>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</si>
  <si>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</si>
  <si>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</si>
  <si>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</si>
  <si>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</si>
  <si>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</si>
  <si>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</si>
  <si>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</si>
  <si>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</si>
  <si>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</si>
  <si>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</si>
  <si>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</si>
  <si>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</si>
  <si>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</si>
  <si>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</si>
  <si>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</si>
  <si>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</si>
  <si>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</si>
  <si>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</si>
  <si>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</si>
  <si>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</si>
  <si>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</si>
  <si>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</si>
  <si>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</si>
  <si>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</si>
  <si>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</si>
  <si>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</si>
  <si>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</si>
  <si>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</si>
  <si>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</si>
  <si>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</si>
  <si>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</si>
  <si>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</si>
  <si>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</si>
  <si>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</si>
  <si>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</si>
  <si>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</si>
  <si>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</si>
  <si>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</si>
  <si>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</si>
  <si>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</si>
  <si>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</si>
  <si>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</si>
  <si>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</si>
  <si>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</si>
  <si>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</si>
  <si>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</si>
  <si>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</si>
  <si>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</si>
  <si>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</si>
  <si>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</si>
  <si>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</si>
  <si>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</si>
  <si>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</si>
  <si>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</si>
  <si>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</si>
  <si>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</si>
  <si>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</si>
  <si>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</si>
  <si>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</si>
  <si>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</si>
  <si>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</si>
  <si>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</si>
  <si>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</si>
  <si>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</si>
  <si>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</si>
  <si>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</si>
  <si>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</si>
  <si>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</si>
  <si>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</si>
  <si>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</si>
  <si>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</si>
  <si>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</si>
  <si>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</si>
  <si>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</si>
  <si>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</si>
  <si>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</si>
  <si>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</si>
  <si>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</si>
  <si>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</si>
  <si>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</si>
  <si>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</si>
  <si>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</si>
  <si>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</si>
  <si>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</si>
  <si>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</si>
  <si>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</si>
  <si>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</si>
  <si>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</si>
  <si>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</si>
  <si>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</si>
  <si>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</si>
  <si>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</si>
  <si>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</si>
  <si>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</si>
  <si>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</si>
  <si>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</si>
  <si>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</si>
  <si>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</si>
  <si>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</si>
  <si>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</si>
  <si>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</si>
  <si>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</si>
  <si>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</si>
  <si>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</si>
  <si>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</si>
  <si>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</si>
  <si>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</si>
  <si>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</si>
  <si>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</si>
  <si>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</si>
  <si>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</si>
  <si>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</si>
  <si>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</si>
  <si>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</si>
  <si>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</si>
  <si>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</si>
  <si>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</si>
  <si>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</si>
  <si>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</si>
  <si>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</si>
  <si>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</si>
  <si>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</si>
  <si>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</si>
  <si>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</si>
  <si>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</si>
  <si>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</si>
  <si>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</si>
  <si>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</si>
  <si>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</si>
  <si>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</si>
  <si>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</si>
  <si>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</si>
  <si>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</si>
  <si>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</si>
  <si>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</si>
  <si>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</si>
  <si>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</si>
  <si>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</si>
  <si>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</si>
  <si>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</si>
  <si>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</si>
  <si>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</si>
  <si>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</si>
  <si>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</si>
  <si>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</si>
  <si>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</si>
  <si>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</si>
  <si>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</si>
  <si>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</si>
  <si>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</si>
  <si>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</si>
  <si>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</si>
  <si>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</si>
  <si>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</si>
  <si>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</si>
  <si>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</si>
  <si>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</si>
  <si>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</si>
  <si>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</si>
  <si>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</si>
  <si>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</si>
  <si>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</si>
  <si>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</si>
  <si>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</si>
  <si>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</si>
  <si>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</si>
  <si>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</si>
  <si>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</si>
  <si>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</si>
  <si>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</si>
  <si>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</si>
  <si>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</si>
  <si>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</si>
  <si>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</si>
  <si>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</si>
  <si>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</si>
  <si>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</si>
  <si>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</si>
  <si>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</si>
  <si>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</si>
  <si>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</si>
  <si>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</si>
  <si>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</si>
  <si>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</si>
  <si>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</si>
  <si>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</si>
  <si>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</si>
  <si>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</si>
  <si>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</si>
  <si>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</si>
  <si>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</si>
  <si>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</si>
  <si>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</si>
  <si>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</si>
  <si>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</si>
  <si>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</si>
  <si>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</si>
  <si>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</si>
  <si>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</si>
  <si>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</si>
  <si>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</si>
  <si>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</si>
  <si>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</si>
  <si>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</si>
  <si>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</si>
  <si>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</si>
  <si>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</si>
  <si>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</si>
  <si>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</si>
  <si>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</si>
  <si>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</si>
  <si>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</si>
  <si>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</si>
  <si>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</si>
  <si>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</si>
  <si>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</si>
  <si>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</si>
  <si>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</si>
  <si>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</si>
  <si>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</si>
  <si>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</si>
  <si>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</si>
  <si>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</si>
  <si>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</si>
  <si>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</si>
  <si>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</si>
  <si>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</si>
  <si>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</si>
  <si>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</si>
  <si>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</si>
  <si>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</si>
  <si>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</si>
  <si>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</si>
  <si>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</si>
  <si>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</si>
  <si>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</si>
  <si>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</si>
  <si>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</si>
  <si>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</si>
  <si>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</si>
  <si>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</si>
  <si>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</si>
  <si>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</si>
  <si>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</si>
  <si>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</si>
  <si>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</si>
  <si>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</si>
  <si>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</si>
  <si>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</si>
  <si>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</si>
  <si>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</si>
  <si>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</si>
  <si>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</si>
  <si>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</si>
  <si>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</si>
  <si>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</si>
  <si>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</si>
  <si>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</si>
  <si>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</si>
  <si>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</si>
  <si>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</si>
  <si>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</si>
  <si>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</si>
  <si>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</si>
  <si>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</si>
  <si>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</si>
  <si>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</si>
  <si>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</si>
  <si>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</si>
  <si>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</si>
  <si>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</si>
  <si>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</si>
  <si>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</si>
  <si>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</si>
  <si>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</si>
  <si>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</si>
  <si>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</si>
  <si>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</si>
  <si>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</si>
  <si>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</si>
  <si>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</si>
  <si>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</si>
  <si>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</si>
  <si>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</si>
  <si>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</si>
  <si>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</si>
  <si>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</si>
  <si>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</si>
  <si>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</si>
  <si>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</si>
  <si>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</si>
  <si>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</si>
  <si>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</si>
  <si>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</si>
  <si>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</si>
  <si>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</si>
  <si>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</si>
  <si>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</si>
  <si>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</si>
  <si>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</si>
  <si>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</si>
  <si>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</si>
  <si>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</si>
  <si>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</si>
  <si>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</si>
  <si>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</si>
  <si>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</si>
  <si>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</si>
  <si>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</si>
  <si>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</si>
  <si>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</si>
  <si>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</si>
  <si>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</si>
  <si>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</si>
  <si>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</si>
  <si>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</si>
  <si>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</si>
  <si>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</si>
  <si>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</si>
  <si>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</si>
  <si>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</si>
  <si>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</si>
  <si>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</si>
  <si>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</si>
  <si>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</si>
  <si>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</si>
  <si>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</si>
  <si>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</si>
  <si>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</si>
  <si>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</si>
  <si>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</si>
  <si>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</si>
  <si>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</si>
  <si>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</si>
  <si>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</si>
  <si>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</si>
  <si>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</si>
  <si>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</si>
  <si>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</si>
  <si>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</si>
  <si>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</si>
  <si>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</si>
  <si>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</si>
  <si>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</si>
  <si>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</si>
  <si>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</si>
  <si>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</si>
  <si>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</si>
  <si>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</si>
  <si>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</si>
  <si>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</si>
  <si>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</si>
  <si>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</si>
  <si>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</si>
  <si>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</si>
  <si>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</si>
  <si>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</si>
  <si>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</si>
  <si>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</si>
  <si>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</si>
  <si>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</si>
  <si>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</si>
  <si>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</si>
  <si>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</si>
  <si>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</si>
  <si>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</si>
  <si>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</si>
  <si>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</si>
  <si>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</si>
  <si>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</si>
  <si>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</si>
  <si>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</si>
  <si>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</si>
  <si>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</si>
  <si>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</si>
  <si>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</si>
  <si>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</si>
  <si>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</si>
  <si>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</si>
  <si>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</si>
  <si>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</si>
  <si>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</si>
  <si>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</si>
  <si>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</si>
  <si>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</si>
  <si>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</si>
  <si>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</si>
  <si>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</si>
  <si>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</si>
  <si>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</si>
  <si>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</si>
  <si>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</si>
  <si>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</si>
  <si>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</si>
  <si>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</si>
  <si>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</si>
  <si>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</si>
  <si>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</si>
  <si>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</si>
  <si>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</si>
  <si>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</si>
  <si>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</si>
  <si>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</si>
  <si>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</si>
  <si>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</si>
  <si>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</si>
  <si>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</si>
  <si>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</si>
  <si>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</si>
  <si>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</si>
  <si>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</si>
  <si>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</si>
  <si>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</si>
  <si>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</si>
  <si>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</si>
  <si>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</si>
  <si>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</si>
  <si>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</si>
  <si>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</si>
  <si>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</si>
  <si>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</si>
  <si>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</si>
  <si>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</si>
  <si>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</si>
  <si>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</si>
  <si>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</si>
  <si>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</si>
  <si>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</si>
  <si>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</si>
  <si>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</si>
  <si>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</si>
  <si>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</si>
  <si>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</si>
  <si>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</si>
  <si>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</si>
  <si>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</si>
  <si>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</si>
  <si>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</si>
  <si>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</si>
  <si>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</si>
  <si>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</si>
  <si>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</si>
  <si>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</si>
  <si>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</si>
  <si>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</si>
  <si>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</si>
  <si>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</si>
  <si>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</si>
  <si>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</si>
  <si>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</si>
  <si>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</si>
  <si>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</si>
  <si>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</si>
  <si>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</si>
  <si>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</si>
  <si>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</si>
  <si>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</si>
  <si>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</si>
  <si>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</si>
  <si>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</si>
  <si>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</si>
  <si>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</si>
  <si>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</si>
  <si>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</si>
  <si>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</si>
  <si>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</si>
  <si>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</si>
  <si>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</si>
  <si>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</si>
  <si>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</si>
  <si>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</si>
  <si>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</si>
  <si>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</si>
  <si>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</si>
  <si>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</si>
  <si>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</si>
  <si>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</si>
  <si>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</si>
  <si>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</si>
  <si>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</si>
  <si>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</si>
  <si>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</si>
  <si>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</si>
  <si>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</si>
  <si>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</si>
  <si>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</si>
  <si>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</si>
  <si>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</si>
  <si>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</si>
  <si>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</si>
  <si>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</si>
  <si>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</si>
  <si>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</si>
  <si>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</si>
  <si>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</si>
  <si>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</si>
  <si>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</si>
  <si>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</si>
  <si>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</si>
  <si>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</si>
  <si>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</si>
  <si>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</si>
  <si>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</si>
  <si>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</si>
  <si>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</si>
  <si>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</si>
  <si>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</si>
  <si>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</si>
  <si>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</si>
  <si>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</si>
  <si>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</si>
  <si>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</si>
  <si>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</si>
  <si>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</si>
  <si>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</si>
  <si>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</si>
  <si>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</si>
  <si>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</si>
  <si>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</si>
  <si>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</si>
  <si>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</si>
  <si>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</si>
  <si>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</si>
  <si>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</si>
  <si>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</si>
  <si>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</si>
  <si>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</si>
  <si>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</si>
  <si>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</si>
  <si>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</si>
  <si>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</si>
  <si>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</si>
  <si>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</si>
  <si>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</si>
  <si>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</si>
  <si>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</si>
  <si>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</si>
  <si>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</si>
  <si>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</si>
  <si>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</si>
  <si>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</si>
  <si>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</si>
  <si>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</si>
  <si>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</si>
  <si>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</si>
  <si>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</si>
  <si>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</si>
  <si>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</si>
  <si>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</si>
  <si>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</si>
  <si>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</si>
  <si>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</si>
  <si>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</si>
  <si>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</si>
  <si>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</si>
  <si>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</si>
  <si>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</si>
  <si>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</si>
  <si>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</si>
  <si>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</si>
  <si>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</si>
  <si>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</si>
  <si>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</si>
  <si>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</si>
  <si>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</si>
  <si>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</si>
  <si>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</si>
  <si>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</si>
  <si>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</si>
  <si>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</si>
  <si>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</si>
  <si>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</si>
  <si>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</si>
  <si>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</si>
  <si>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</si>
  <si>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</si>
  <si>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</si>
  <si>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</si>
  <si>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</si>
  <si>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</si>
  <si>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</si>
  <si>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</si>
  <si>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</si>
  <si>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</si>
  <si>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</si>
  <si>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</si>
  <si>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</si>
  <si>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</si>
  <si>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</si>
  <si>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</si>
  <si>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</si>
  <si>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</si>
  <si>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</si>
  <si>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</si>
  <si>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</si>
  <si>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</si>
  <si>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</si>
  <si>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</si>
  <si>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</si>
  <si>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</si>
  <si>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</si>
  <si>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</si>
  <si>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</si>
  <si>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</si>
  <si>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</si>
  <si>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</si>
  <si>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</si>
  <si>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</si>
  <si>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</si>
  <si>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</si>
  <si>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</si>
  <si>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</si>
  <si>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</si>
  <si>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</si>
  <si>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</si>
  <si>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</si>
  <si>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</si>
  <si>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</si>
  <si>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</si>
  <si>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</si>
  <si>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</si>
  <si>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</si>
  <si>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</si>
  <si>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</si>
  <si>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</si>
  <si>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</si>
  <si>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</si>
  <si>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</si>
  <si>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</si>
  <si>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</si>
  <si>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</si>
  <si>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</si>
  <si>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</si>
  <si>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</si>
  <si>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</si>
  <si>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</si>
  <si>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</si>
  <si>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</si>
  <si>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</si>
  <si>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</si>
  <si>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</si>
  <si>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</si>
  <si>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</si>
  <si>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</si>
  <si>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</si>
  <si>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</si>
  <si>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</si>
  <si>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</si>
  <si>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</si>
  <si>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</si>
  <si>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</si>
  <si>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</si>
  <si>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</si>
  <si>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</si>
  <si>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</si>
  <si>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</si>
  <si>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</si>
  <si>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</si>
  <si>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</si>
  <si>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</si>
  <si>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</si>
  <si>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</si>
  <si>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</si>
  <si>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</si>
  <si>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</si>
  <si>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</si>
  <si>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</si>
  <si>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</si>
  <si>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</si>
  <si>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</si>
  <si>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</si>
  <si>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</si>
  <si>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</si>
  <si>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</si>
  <si>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</si>
  <si>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</si>
  <si>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</si>
  <si>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</si>
  <si>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</si>
  <si>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</si>
  <si>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</si>
  <si>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</si>
  <si>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</si>
  <si>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</si>
  <si>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</si>
  <si>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</si>
  <si>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</si>
  <si>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</si>
  <si>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</si>
  <si>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</si>
  <si>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</si>
  <si>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</si>
  <si>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</si>
  <si>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</si>
  <si>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</si>
  <si>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</si>
  <si>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</si>
  <si>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</si>
  <si>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</si>
  <si>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</si>
  <si>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</si>
  <si>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</si>
  <si>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</si>
  <si>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</si>
  <si>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</si>
  <si>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</si>
  <si>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</si>
  <si>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</si>
  <si>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</si>
  <si>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</si>
  <si>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</si>
  <si>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</si>
  <si>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</si>
  <si>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</si>
  <si>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</si>
  <si>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</si>
  <si>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</si>
  <si>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</si>
  <si>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</si>
  <si>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</si>
  <si>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</si>
  <si>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</si>
  <si>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</si>
  <si>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</si>
  <si>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</si>
  <si>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</si>
  <si>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</si>
  <si>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</si>
  <si>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</si>
  <si>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</si>
  <si>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</si>
  <si>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</si>
  <si>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</si>
  <si>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</si>
  <si>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</si>
  <si>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</si>
  <si>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</si>
  <si>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</si>
  <si>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</si>
  <si>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</si>
  <si>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</si>
  <si>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</si>
  <si>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</si>
  <si>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</si>
  <si>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</si>
  <si>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</si>
  <si>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</si>
  <si>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</si>
  <si>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</si>
  <si>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</si>
  <si>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</si>
  <si>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</si>
  <si>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</si>
  <si>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</si>
  <si>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</si>
  <si>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</si>
  <si>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</si>
  <si>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</si>
  <si>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</si>
  <si>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</si>
  <si>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</si>
  <si>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</si>
  <si>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</si>
  <si>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</si>
  <si>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</si>
  <si>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</si>
  <si>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</si>
  <si>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</si>
  <si>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</si>
  <si>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</si>
  <si>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</si>
  <si>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</si>
  <si>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</si>
  <si>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</si>
  <si>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</si>
  <si>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</si>
  <si>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</si>
  <si>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</si>
  <si>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</si>
  <si>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</si>
  <si>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</si>
  <si>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</si>
  <si>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</si>
  <si>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</si>
  <si>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</si>
  <si>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</si>
  <si>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</si>
  <si>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</si>
  <si>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</si>
  <si>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</si>
  <si>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</si>
  <si>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</si>
  <si>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</si>
  <si>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</si>
  <si>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</si>
  <si>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</si>
  <si>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</si>
  <si>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</si>
  <si>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</si>
  <si>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</si>
  <si>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</si>
  <si>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</si>
  <si>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</si>
  <si>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</si>
  <si>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</si>
  <si>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</si>
  <si>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</si>
  <si>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</si>
  <si>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</si>
  <si>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</si>
  <si>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</si>
  <si>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</si>
  <si>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</si>
  <si>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</si>
  <si>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</si>
  <si>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</si>
  <si>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</si>
  <si>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</si>
  <si>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</si>
  <si>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</si>
  <si>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</si>
  <si>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</si>
  <si>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</si>
  <si>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</si>
  <si>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</si>
  <si>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</si>
  <si>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</si>
  <si>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</si>
  <si>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</si>
  <si>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</si>
  <si>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</si>
  <si>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</si>
  <si>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</si>
  <si>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</si>
  <si>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</si>
  <si>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</si>
  <si>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</si>
  <si>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</si>
  <si>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</si>
  <si>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</si>
  <si>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</si>
  <si>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</si>
  <si>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</si>
  <si>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</si>
  <si>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</si>
  <si>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</si>
  <si>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</si>
  <si>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</si>
  <si>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</si>
  <si>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</si>
  <si>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</si>
  <si>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</si>
  <si>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</si>
  <si>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</si>
  <si>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</si>
  <si>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</si>
  <si>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</si>
  <si>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</si>
  <si>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</si>
  <si>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</si>
  <si>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</si>
  <si>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</si>
  <si>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</si>
  <si>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</si>
  <si>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</si>
  <si>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</si>
  <si>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</si>
  <si>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</si>
  <si>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</si>
  <si>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</si>
  <si>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</si>
  <si>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</si>
  <si>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</si>
  <si>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</si>
  <si>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</si>
  <si>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</si>
  <si>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</si>
  <si>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</si>
  <si>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</si>
  <si>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</si>
  <si>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</si>
  <si>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</si>
  <si>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</si>
  <si>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</si>
  <si>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</si>
  <si>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</si>
  <si>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</si>
  <si>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</si>
  <si>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</si>
  <si>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</si>
  <si>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</si>
  <si>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</si>
  <si>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</si>
  <si>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</si>
  <si>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</si>
  <si>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</si>
  <si>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</si>
  <si>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</si>
  <si>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</si>
  <si>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</si>
  <si>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</si>
  <si>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</si>
  <si>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</si>
  <si>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</si>
  <si>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</si>
  <si>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</si>
  <si>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</si>
  <si>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</si>
  <si>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</si>
  <si>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</si>
  <si>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</si>
  <si>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</si>
  <si>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</si>
  <si>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</si>
  <si>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</si>
  <si>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</si>
  <si>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</si>
  <si>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</si>
  <si>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</si>
  <si>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</si>
  <si>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</si>
  <si>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</si>
  <si>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</si>
  <si>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</si>
  <si>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</si>
  <si>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</si>
  <si>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</si>
  <si>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</si>
  <si>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</si>
  <si>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</si>
  <si>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</si>
  <si>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</si>
  <si>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</si>
  <si>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</si>
  <si>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</si>
  <si>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</si>
  <si>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</si>
  <si>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</si>
  <si>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</si>
  <si>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</si>
  <si>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</si>
  <si>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</si>
  <si>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</si>
  <si>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</si>
  <si>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</si>
  <si>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</si>
  <si>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</si>
  <si>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</si>
  <si>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</si>
  <si>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</si>
  <si>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</si>
  <si>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</si>
  <si>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</si>
  <si>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</si>
  <si>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</si>
  <si>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</si>
  <si>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</si>
  <si>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</si>
  <si>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</si>
  <si>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</si>
  <si>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</si>
  <si>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</si>
  <si>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</si>
  <si>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</si>
  <si>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</si>
  <si>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</si>
  <si>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</si>
  <si>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</si>
  <si>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</si>
  <si>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</si>
  <si>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</si>
  <si>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</si>
  <si>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</si>
  <si>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</si>
  <si>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</si>
  <si>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</si>
  <si>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</si>
  <si>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</si>
  <si>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</si>
  <si>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</si>
  <si>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</si>
  <si>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</si>
  <si>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</si>
  <si>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</si>
  <si>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</si>
  <si>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</si>
  <si>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</si>
  <si>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</si>
  <si>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</si>
  <si>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</si>
  <si>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</si>
  <si>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</si>
  <si>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</si>
  <si>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</si>
  <si>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</si>
  <si>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</si>
  <si>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</si>
  <si>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</si>
  <si>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</si>
  <si>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</si>
  <si>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</si>
  <si>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</si>
  <si>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</si>
  <si>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</si>
  <si>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</si>
  <si>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</si>
  <si>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</si>
  <si>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</si>
  <si>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</si>
  <si>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</si>
  <si>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</si>
  <si>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</si>
  <si>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</si>
  <si>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</si>
  <si>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</si>
  <si>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</si>
  <si>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</si>
  <si>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</si>
  <si>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</si>
  <si>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</si>
  <si>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</si>
  <si>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</si>
  <si>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</si>
  <si>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</si>
  <si>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</si>
  <si>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</si>
  <si>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</si>
  <si>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</si>
  <si>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</si>
  <si>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</si>
  <si>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</si>
  <si>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</si>
  <si>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</si>
  <si>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</si>
  <si>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</si>
  <si>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</si>
  <si>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</si>
  <si>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</si>
  <si>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</si>
  <si>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</si>
  <si>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</si>
  <si>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</si>
  <si>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</si>
  <si>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</si>
  <si>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</si>
  <si>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</si>
  <si>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</si>
  <si>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</si>
  <si>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</si>
  <si>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</si>
  <si>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</si>
  <si>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</si>
  <si>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</si>
  <si>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</si>
  <si>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</si>
  <si>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</si>
  <si>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</si>
  <si>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</si>
  <si>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</si>
  <si>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</si>
  <si>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</si>
  <si>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</si>
  <si>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</si>
  <si>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</si>
  <si>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</si>
  <si>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</si>
  <si>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</si>
  <si>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</si>
  <si>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</si>
  <si>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</si>
  <si>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</si>
  <si>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</si>
  <si>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</si>
  <si>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</si>
  <si>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</si>
  <si>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</si>
  <si>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</si>
  <si>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</si>
  <si>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</si>
  <si>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</si>
  <si>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</si>
  <si>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</si>
  <si>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</si>
  <si>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</si>
  <si>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</si>
  <si>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</si>
  <si>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</si>
  <si>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</si>
  <si>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</si>
  <si>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</si>
  <si>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</si>
  <si>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</si>
  <si>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</si>
  <si>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</si>
  <si>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</si>
  <si>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</si>
  <si>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</si>
  <si>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</si>
  <si>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</si>
  <si>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</si>
  <si>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</si>
  <si>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</si>
  <si>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</si>
  <si>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</si>
  <si>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</si>
  <si>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</si>
  <si>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</si>
  <si>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</si>
  <si>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</si>
  <si>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</si>
  <si>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</si>
  <si>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</si>
  <si>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</si>
  <si>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</si>
  <si>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</si>
  <si>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</si>
  <si>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</si>
  <si>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</si>
  <si>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</si>
  <si>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</si>
  <si>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</si>
  <si>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</si>
  <si>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</si>
  <si>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</si>
  <si>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</si>
  <si>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</si>
  <si>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</si>
  <si>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</si>
  <si>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</si>
  <si>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</si>
  <si>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</si>
  <si>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</si>
  <si>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</si>
  <si>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</si>
  <si>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</si>
  <si>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</si>
  <si>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</si>
  <si>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</si>
  <si>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</si>
  <si>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</si>
  <si>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</si>
  <si>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</si>
  <si>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</si>
  <si>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</si>
  <si>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</si>
  <si>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</si>
  <si>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</si>
  <si>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</si>
  <si>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</si>
  <si>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</si>
  <si>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</si>
  <si>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</si>
  <si>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</si>
  <si>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</si>
  <si>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</si>
  <si>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</si>
  <si>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</si>
  <si>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</si>
  <si>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</si>
  <si>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</si>
  <si>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</si>
  <si>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</si>
  <si>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</si>
  <si>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</si>
  <si>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</si>
  <si>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</si>
  <si>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</si>
  <si>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</si>
  <si>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</si>
  <si>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</si>
  <si>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</si>
  <si>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</si>
  <si>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</si>
  <si>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</si>
  <si>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</si>
  <si>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</si>
  <si>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</si>
  <si>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</si>
  <si>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</si>
  <si>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</si>
  <si>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</si>
  <si>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</si>
  <si>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</si>
  <si>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</si>
  <si>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</si>
  <si>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</si>
  <si>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</si>
  <si>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</si>
  <si>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</si>
  <si>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</si>
  <si>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</si>
  <si>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</si>
  <si>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</si>
  <si>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</si>
  <si>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</si>
  <si>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</si>
  <si>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</si>
  <si>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</si>
  <si>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</si>
  <si>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</si>
  <si>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</si>
  <si>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</si>
  <si>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</si>
  <si>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</si>
  <si>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</si>
  <si>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</si>
  <si>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</si>
  <si>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</si>
  <si>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</si>
  <si>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</si>
  <si>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</si>
  <si>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</si>
  <si>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</si>
  <si>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</si>
  <si>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</si>
  <si>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</si>
  <si>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</si>
  <si>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</si>
  <si>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</si>
  <si>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</si>
  <si>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</si>
  <si>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</si>
  <si>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</si>
  <si>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</si>
  <si>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</si>
  <si>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</si>
  <si>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</si>
  <si>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</si>
  <si>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</si>
  <si>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</si>
  <si>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</si>
  <si>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</si>
  <si>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</si>
  <si>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</si>
  <si>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</si>
  <si>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</si>
  <si>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</si>
  <si>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</si>
  <si>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</si>
  <si>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</si>
  <si>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</si>
  <si>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</si>
  <si>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</si>
  <si>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</si>
  <si>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</si>
  <si>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</si>
  <si>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</si>
  <si>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</si>
  <si>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</si>
  <si>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</si>
  <si>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</si>
  <si>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</si>
  <si>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</si>
  <si>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</si>
  <si>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</si>
  <si>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</si>
  <si>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</si>
  <si>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</si>
  <si>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</si>
  <si>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</si>
  <si>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</si>
  <si>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</si>
  <si>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</si>
  <si>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</si>
  <si>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</si>
  <si>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</si>
  <si>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</si>
  <si>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</si>
  <si>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</si>
  <si>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</si>
  <si>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</si>
  <si>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</si>
  <si>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</si>
  <si>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</si>
  <si>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</si>
  <si>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</si>
  <si>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</si>
  <si>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</si>
  <si>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</si>
  <si>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</si>
  <si>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</si>
  <si>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</si>
  <si>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</si>
  <si>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</si>
  <si>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</si>
  <si>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</si>
  <si>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</si>
  <si>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</si>
  <si>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</si>
  <si>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</si>
  <si>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</si>
  <si>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</si>
  <si>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</si>
  <si>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</si>
  <si>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</si>
  <si>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</si>
  <si>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</si>
  <si>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</si>
  <si>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</si>
  <si>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</si>
  <si>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</si>
  <si>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</si>
  <si>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</si>
  <si>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</si>
  <si>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</si>
  <si>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</si>
  <si>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</si>
  <si>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</si>
  <si>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</si>
  <si>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</si>
  <si>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</si>
  <si>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</si>
  <si>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</si>
  <si>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</si>
  <si>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</si>
  <si>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</si>
  <si>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</si>
  <si>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</si>
  <si>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</si>
  <si>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</si>
  <si>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</si>
  <si>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</si>
  <si>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</si>
  <si>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</si>
  <si>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</si>
  <si>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</si>
  <si>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</si>
  <si>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</si>
  <si>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</si>
  <si>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</si>
  <si>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</si>
  <si>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</si>
  <si>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</si>
  <si>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</si>
  <si>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</si>
  <si>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</si>
  <si>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</si>
  <si>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</si>
  <si>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</si>
  <si>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</si>
  <si>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</si>
  <si>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</si>
  <si>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</si>
  <si>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</si>
  <si>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</si>
  <si>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</si>
  <si>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</si>
  <si>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</si>
  <si>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</si>
  <si>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</si>
  <si>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</si>
  <si>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</si>
  <si>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</si>
  <si>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</si>
  <si>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</si>
  <si>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</si>
  <si>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</si>
  <si>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</si>
  <si>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</si>
  <si>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</si>
  <si>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</si>
  <si>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</si>
  <si>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</si>
  <si>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</si>
  <si>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</si>
  <si>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</si>
  <si>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</si>
  <si>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</si>
  <si>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</si>
  <si>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</si>
  <si>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</si>
  <si>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</si>
  <si>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</si>
  <si>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</si>
  <si>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</si>
  <si>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</si>
  <si>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</si>
  <si>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</si>
  <si>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</si>
  <si>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</si>
  <si>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</si>
  <si>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</si>
  <si>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</si>
  <si>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</si>
  <si>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</si>
  <si>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</si>
  <si>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</si>
  <si>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</si>
  <si>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</si>
  <si>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</si>
  <si>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</si>
  <si>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</si>
  <si>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</si>
  <si>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</si>
  <si>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</si>
  <si>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</si>
  <si>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</si>
  <si>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</si>
  <si>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</si>
  <si>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</si>
  <si>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</si>
  <si>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</si>
  <si>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</si>
  <si>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</si>
  <si>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</si>
  <si>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</si>
  <si>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</si>
  <si>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</si>
  <si>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</si>
  <si>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</si>
  <si>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</si>
  <si>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</si>
  <si>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</si>
  <si>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</si>
  <si>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</si>
  <si>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</si>
  <si>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</si>
  <si>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</si>
  <si>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</si>
  <si>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</si>
  <si>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</si>
  <si>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</si>
  <si>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</si>
  <si>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</si>
  <si>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</si>
  <si>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</si>
  <si>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</si>
  <si>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</si>
  <si>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</si>
  <si>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</si>
  <si>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</si>
  <si>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</si>
  <si>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</si>
  <si>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</si>
  <si>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</si>
  <si>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</si>
  <si>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</si>
  <si>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</si>
  <si>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</si>
  <si>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</si>
  <si>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</si>
  <si>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</si>
  <si>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</si>
  <si>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</si>
  <si>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</si>
  <si>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</si>
  <si>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</si>
  <si>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</si>
  <si>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</si>
  <si>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</si>
  <si>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</si>
  <si>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</si>
  <si>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</si>
  <si>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</si>
  <si>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</si>
  <si>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</si>
  <si>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</si>
  <si>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</si>
  <si>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</si>
  <si>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</si>
  <si>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</si>
  <si>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</si>
  <si>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</si>
  <si>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</si>
  <si>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</si>
  <si>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</si>
  <si>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</si>
  <si>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</si>
  <si>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</si>
  <si>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</si>
  <si>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</si>
  <si>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</si>
  <si>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</si>
  <si>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</si>
  <si>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</si>
  <si>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</si>
  <si>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</si>
  <si>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</si>
  <si>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</si>
  <si>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</si>
  <si>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</si>
  <si>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</si>
  <si>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</si>
  <si>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</si>
  <si>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</si>
  <si>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</si>
  <si>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</si>
  <si>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</si>
  <si>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</si>
  <si>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</si>
  <si>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</si>
  <si>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</si>
  <si>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</si>
  <si>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</si>
  <si>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</si>
  <si>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</si>
  <si>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</si>
  <si>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</si>
  <si>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</si>
  <si>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</si>
  <si>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</si>
  <si>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</si>
  <si>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</si>
  <si>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</si>
  <si>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</si>
  <si>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</si>
  <si>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</si>
  <si>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</si>
  <si>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</si>
  <si>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</si>
  <si>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</si>
  <si>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</si>
  <si>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</si>
  <si>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</si>
  <si>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</si>
  <si>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</si>
  <si>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</si>
  <si>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</si>
  <si>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</si>
  <si>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</si>
  <si>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</si>
  <si>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</si>
  <si>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</si>
  <si>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</si>
  <si>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</si>
  <si>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</si>
  <si>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</si>
  <si>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</si>
  <si>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</si>
  <si>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</si>
  <si>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</si>
  <si>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</si>
  <si>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</si>
  <si>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</si>
  <si>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</si>
  <si>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</si>
  <si>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</si>
  <si>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</si>
  <si>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</si>
  <si>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</si>
  <si>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</si>
  <si>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</si>
  <si>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</si>
  <si>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</si>
  <si>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</si>
  <si>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</si>
  <si>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</si>
  <si>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</si>
  <si>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</si>
  <si>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</si>
  <si>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</si>
  <si>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</si>
  <si>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</si>
  <si>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</si>
  <si>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</si>
  <si>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</si>
  <si>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</si>
  <si>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</si>
  <si>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</si>
  <si>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</si>
  <si>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</si>
  <si>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</si>
  <si>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</si>
  <si>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</si>
  <si>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</si>
  <si>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</si>
  <si>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</si>
  <si>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</si>
  <si>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</si>
  <si>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</si>
  <si>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</si>
  <si>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</si>
  <si>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</si>
  <si>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</si>
  <si>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</si>
  <si>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</si>
  <si>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</si>
  <si>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</si>
  <si>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</si>
  <si>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</si>
  <si>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</si>
  <si>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</si>
  <si>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</si>
  <si>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</si>
  <si>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</si>
  <si>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</si>
  <si>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</si>
  <si>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</si>
  <si>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</si>
  <si>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</si>
  <si>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</si>
  <si>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</si>
  <si>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</si>
  <si>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</si>
  <si>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</si>
  <si>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</si>
  <si>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</si>
  <si>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</si>
  <si>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</si>
  <si>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</si>
  <si>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</si>
  <si>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</si>
  <si>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</si>
  <si>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</si>
  <si>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</si>
  <si>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</si>
  <si>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</si>
  <si>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</si>
  <si>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</si>
  <si>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</si>
  <si>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</si>
  <si>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</si>
  <si>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</si>
  <si>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</si>
  <si>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</si>
  <si>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</si>
  <si>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</si>
  <si>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</si>
  <si>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</si>
  <si>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</si>
  <si>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</si>
  <si>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</si>
  <si>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</si>
  <si>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</si>
  <si>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</si>
  <si>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</si>
  <si>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</si>
  <si>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</si>
  <si>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</si>
  <si>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</si>
  <si>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</si>
  <si>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</si>
  <si>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</si>
  <si>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</si>
  <si>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</si>
  <si>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</si>
  <si>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</si>
  <si>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</si>
  <si>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</si>
  <si>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</si>
  <si>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</si>
  <si>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</si>
  <si>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</si>
  <si>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</si>
  <si>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</si>
  <si>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</si>
  <si>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</si>
  <si>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</si>
  <si>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</si>
  <si>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</si>
  <si>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</si>
  <si>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</si>
  <si>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</si>
  <si>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</si>
  <si>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</si>
  <si>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</si>
  <si>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</si>
  <si>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</si>
  <si>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</si>
  <si>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</si>
  <si>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</si>
  <si>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</si>
  <si>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</si>
  <si>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</si>
  <si>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</si>
  <si>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</si>
  <si>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</si>
  <si>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</si>
  <si>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</si>
  <si>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</si>
  <si>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</si>
  <si>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</si>
  <si>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</si>
  <si>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</si>
  <si>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</si>
  <si>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</si>
  <si>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</si>
  <si>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</si>
  <si>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</si>
  <si>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</si>
  <si>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</si>
  <si>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</si>
  <si>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</si>
  <si>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</si>
  <si>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</si>
  <si>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</si>
  <si>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</si>
  <si>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</si>
  <si>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</si>
  <si>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</si>
  <si>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</si>
  <si>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</si>
  <si>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</si>
  <si>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</si>
  <si>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</si>
  <si>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</si>
  <si>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</si>
  <si>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</si>
  <si>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</si>
  <si>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</si>
  <si>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</si>
  <si>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</si>
  <si>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</si>
  <si>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</si>
  <si>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</si>
  <si>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</si>
  <si>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</si>
  <si>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</si>
  <si>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</si>
  <si>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</si>
  <si>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</si>
  <si>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</si>
  <si>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</si>
  <si>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</si>
  <si>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</si>
  <si>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</si>
  <si>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</si>
  <si>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</si>
  <si>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</si>
  <si>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</si>
  <si>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</si>
  <si>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</si>
  <si>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</si>
  <si>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</si>
  <si>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</si>
  <si>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</si>
  <si>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</si>
  <si>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</si>
  <si>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</si>
  <si>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</si>
  <si>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</si>
  <si>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</si>
  <si>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</si>
  <si>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</si>
  <si>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</si>
  <si>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</si>
  <si>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</si>
  <si>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</si>
  <si>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</si>
  <si>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</si>
  <si>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</si>
  <si>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</si>
  <si>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</si>
  <si>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</si>
  <si>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</si>
  <si>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</si>
  <si>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</si>
  <si>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</si>
  <si>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</si>
  <si>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</si>
  <si>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</si>
  <si>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</si>
  <si>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</si>
  <si>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</si>
  <si>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</si>
  <si>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</si>
  <si>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</si>
  <si>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</si>
  <si>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</si>
  <si>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</si>
  <si>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</si>
  <si>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</si>
  <si>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</si>
  <si>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</si>
  <si>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</si>
  <si>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</si>
  <si>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</si>
  <si>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</si>
  <si>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</si>
  <si>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</si>
  <si>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</si>
  <si>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</si>
  <si>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</si>
  <si>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</si>
  <si>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</si>
  <si>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</si>
  <si>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</si>
  <si>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</si>
  <si>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</si>
  <si>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</si>
  <si>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</si>
  <si>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</si>
  <si>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</si>
  <si>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</si>
  <si>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</si>
  <si>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</si>
  <si>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</si>
  <si>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</si>
  <si>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</si>
  <si>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</si>
  <si>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</si>
  <si>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</si>
  <si>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</si>
  <si>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</si>
  <si>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</si>
  <si>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</si>
  <si>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</si>
  <si>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</si>
  <si>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</si>
  <si>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</si>
  <si>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</si>
  <si>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</si>
  <si>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</si>
  <si>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</si>
  <si>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</si>
  <si>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</si>
  <si>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</si>
  <si>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</si>
  <si>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</si>
  <si>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</si>
  <si>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</si>
  <si>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</si>
  <si>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</si>
  <si>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</si>
  <si>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</si>
  <si>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</si>
  <si>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</si>
  <si>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</si>
  <si>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</si>
  <si>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</si>
  <si>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</si>
  <si>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</si>
  <si>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</si>
  <si>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</si>
  <si>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</si>
  <si>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</si>
  <si>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</si>
  <si>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</si>
  <si>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</si>
  <si>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</si>
  <si>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</si>
  <si>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</si>
  <si>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</si>
  <si>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</si>
  <si>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</si>
  <si>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</si>
  <si>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</si>
  <si>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</si>
  <si>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</si>
  <si>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</si>
  <si>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</si>
  <si>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</si>
  <si>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</si>
  <si>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</si>
  <si>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</si>
  <si>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</si>
  <si>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</si>
  <si>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</si>
  <si>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</si>
  <si>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</si>
  <si>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</si>
  <si>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</si>
  <si>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</si>
  <si>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</si>
  <si>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</si>
  <si>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</si>
  <si>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</si>
  <si>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</si>
  <si>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</si>
  <si>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</si>
  <si>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</si>
  <si>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</si>
  <si>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</si>
  <si>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</si>
  <si>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</si>
  <si>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</si>
  <si>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</si>
  <si>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</si>
  <si>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</si>
  <si>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</si>
  <si>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</si>
  <si>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</si>
  <si>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</si>
  <si>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</si>
  <si>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</si>
  <si>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</si>
  <si>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</si>
  <si>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</si>
  <si>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</si>
  <si>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</si>
  <si>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</si>
  <si>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</si>
  <si>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</si>
  <si>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</si>
  <si>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</si>
  <si>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</si>
  <si>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</si>
  <si>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</si>
  <si>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</si>
  <si>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</si>
  <si>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</si>
  <si>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</si>
  <si>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</si>
  <si>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</si>
  <si>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</si>
  <si>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</si>
  <si>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</si>
  <si>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</si>
  <si>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</si>
  <si>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</si>
  <si>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</si>
  <si>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</si>
  <si>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</si>
  <si>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</si>
  <si>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</si>
  <si>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</si>
  <si>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</si>
  <si>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</si>
  <si>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</si>
  <si>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</si>
  <si>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</si>
  <si>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</si>
  <si>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</si>
  <si>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</si>
  <si>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</si>
  <si>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</si>
  <si>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</si>
  <si>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</si>
  <si>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</si>
  <si>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</si>
  <si>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</si>
  <si>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</si>
  <si>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</si>
  <si>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</si>
  <si>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</si>
  <si>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</si>
  <si>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</si>
  <si>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</si>
  <si>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</si>
  <si>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</si>
  <si>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</si>
  <si>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</si>
  <si>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</si>
  <si>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</si>
  <si>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</si>
  <si>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</si>
  <si>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</si>
  <si>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</si>
  <si>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</si>
  <si>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</si>
  <si>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</si>
  <si>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</si>
  <si>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</si>
  <si>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</si>
  <si>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</si>
  <si>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</si>
  <si>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</si>
  <si>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</si>
  <si>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</si>
  <si>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</si>
  <si>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</si>
  <si>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</si>
  <si>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</si>
  <si>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</si>
  <si>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</si>
  <si>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</si>
  <si>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</si>
  <si>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</si>
  <si>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</si>
  <si>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</si>
  <si>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</si>
  <si>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</si>
  <si>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</si>
  <si>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</si>
  <si>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</si>
  <si>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</si>
  <si>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</si>
  <si>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</si>
  <si>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</si>
  <si>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</si>
  <si>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</si>
  <si>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</si>
  <si>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</si>
  <si>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</si>
  <si>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</si>
  <si>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</si>
  <si>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</si>
  <si>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</si>
  <si>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</si>
  <si>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</si>
  <si>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</si>
  <si>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</si>
  <si>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</si>
  <si>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</si>
  <si>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</si>
  <si>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</si>
  <si>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</si>
  <si>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</si>
  <si>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</si>
  <si>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</si>
  <si>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</si>
  <si>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</si>
  <si>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</si>
  <si>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</si>
  <si>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</si>
  <si>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</si>
  <si>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</si>
  <si>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</si>
  <si>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</si>
  <si>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</si>
  <si>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</si>
  <si>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</si>
  <si>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</si>
  <si>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</si>
  <si>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</si>
  <si>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</si>
  <si>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</si>
  <si>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</si>
  <si>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</si>
  <si>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</si>
  <si>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</si>
  <si>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</si>
  <si>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</si>
  <si>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</si>
  <si>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</si>
  <si>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</si>
  <si>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</si>
  <si>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</si>
  <si>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</si>
  <si>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</si>
  <si>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</si>
  <si>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</si>
  <si>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</si>
  <si>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</si>
  <si>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</si>
  <si>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</si>
  <si>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</si>
  <si>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</si>
  <si>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</si>
  <si>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</si>
  <si>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</si>
  <si>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</si>
  <si>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</si>
  <si>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</si>
  <si>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</si>
  <si>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</si>
  <si>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</si>
  <si>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</si>
  <si>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</si>
  <si>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</si>
  <si>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</si>
  <si>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</si>
  <si>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</si>
  <si>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</si>
  <si>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</si>
  <si>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</si>
  <si>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</si>
  <si>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</si>
  <si>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</si>
  <si>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</si>
  <si>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</si>
  <si>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</si>
  <si>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</si>
  <si>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</si>
  <si>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</si>
  <si>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</si>
  <si>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</si>
  <si>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</si>
  <si>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</si>
  <si>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</si>
  <si>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</si>
  <si>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</si>
  <si>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</si>
  <si>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</si>
  <si>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</si>
  <si>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</si>
  <si>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</si>
  <si>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</si>
  <si>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</si>
  <si>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</si>
  <si>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</si>
  <si>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</si>
  <si>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</si>
  <si>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</si>
  <si>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</si>
  <si>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</si>
  <si>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</si>
  <si>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</si>
  <si>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</si>
  <si>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</si>
  <si>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</si>
  <si>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</si>
  <si>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</si>
  <si>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</si>
  <si>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</si>
  <si>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</si>
  <si>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</si>
  <si>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</si>
  <si>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</si>
  <si>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</si>
  <si>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</si>
  <si>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</si>
  <si>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</si>
  <si>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</si>
  <si>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</si>
  <si>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</si>
  <si>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</si>
  <si>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</si>
  <si>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</si>
  <si>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</si>
  <si>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</si>
  <si>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</si>
  <si>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</si>
  <si>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</si>
  <si>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</si>
  <si>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</si>
  <si>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</si>
  <si>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</si>
  <si>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</si>
  <si>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</si>
  <si>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</si>
  <si>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</si>
  <si>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</si>
  <si>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</si>
  <si>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</si>
  <si>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</si>
  <si>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</si>
  <si>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</si>
  <si>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</si>
  <si>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</si>
  <si>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</si>
  <si>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</si>
  <si>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</si>
  <si>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</si>
  <si>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</si>
  <si>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</si>
  <si>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</si>
  <si>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</si>
  <si>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</si>
  <si>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</si>
  <si>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</si>
  <si>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</si>
  <si>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</si>
  <si>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</si>
  <si>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</si>
  <si>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</si>
  <si>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</si>
  <si>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</si>
  <si>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</si>
  <si>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</si>
  <si>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</si>
  <si>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</si>
  <si>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</si>
  <si>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</si>
  <si>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</si>
  <si>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</si>
  <si>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</si>
  <si>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</si>
  <si>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</si>
  <si>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</si>
  <si>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</si>
  <si>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</si>
  <si>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</si>
  <si>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</si>
  <si>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</si>
  <si>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</si>
  <si>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</si>
  <si>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</si>
  <si>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</si>
  <si>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</si>
  <si>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</si>
  <si>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</si>
  <si>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</si>
  <si>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</si>
  <si>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</si>
  <si>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</si>
  <si>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</si>
  <si>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</si>
  <si>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</si>
  <si>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</si>
  <si>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</si>
  <si>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</si>
  <si>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</si>
  <si>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</si>
  <si>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</si>
  <si>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</si>
  <si>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</si>
  <si>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</si>
  <si>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</si>
  <si>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</si>
  <si>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</si>
  <si>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</si>
  <si>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</si>
  <si>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</si>
  <si>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</si>
  <si>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</si>
  <si>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</si>
  <si>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</si>
  <si>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</si>
  <si>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</si>
  <si>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</si>
  <si>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</si>
  <si>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</si>
  <si>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</si>
  <si>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</si>
  <si>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</si>
  <si>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</si>
  <si>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</si>
  <si>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</si>
  <si>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</si>
  <si>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</si>
  <si>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</si>
  <si>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</si>
  <si>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</si>
  <si>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</si>
  <si>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</si>
  <si>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</si>
  <si>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</si>
  <si>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</si>
  <si>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</si>
  <si>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</si>
  <si>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</si>
  <si>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</si>
  <si>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</si>
  <si>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</si>
  <si>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</si>
  <si>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</si>
  <si>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</si>
  <si>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</si>
  <si>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</si>
  <si>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</si>
  <si>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</si>
  <si>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</si>
  <si>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</si>
  <si>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</si>
  <si>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</si>
  <si>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</si>
  <si>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</si>
  <si>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</si>
  <si>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</si>
  <si>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</si>
  <si>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</si>
  <si>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</si>
  <si>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</si>
  <si>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</si>
  <si>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</si>
  <si>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</si>
  <si>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</si>
  <si>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</si>
  <si>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</si>
  <si>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</si>
  <si>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</si>
  <si>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</si>
  <si>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</si>
  <si>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</si>
  <si>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</si>
  <si>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</si>
  <si>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</si>
  <si>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</si>
  <si>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</si>
  <si>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</si>
  <si>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</si>
  <si>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</si>
  <si>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</si>
  <si>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</si>
  <si>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</si>
  <si>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</si>
  <si>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</si>
  <si>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</si>
  <si>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</si>
  <si>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</si>
  <si>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</si>
  <si>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</si>
  <si>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</si>
  <si>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</si>
  <si>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</si>
  <si>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</si>
  <si>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</si>
  <si>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</si>
  <si>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</si>
  <si>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</si>
  <si>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</si>
  <si>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</si>
  <si>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</si>
  <si>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</si>
  <si>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</si>
  <si>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</si>
  <si>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</si>
  <si>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</si>
  <si>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</si>
  <si>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</si>
  <si>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</si>
  <si>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</si>
  <si>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</si>
  <si>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</si>
  <si>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</si>
  <si>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</si>
  <si>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</si>
  <si>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</si>
  <si>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</si>
  <si>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</si>
  <si>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</si>
  <si>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</si>
  <si>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</si>
  <si>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</si>
  <si>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</si>
  <si>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</si>
  <si>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</si>
  <si>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</si>
  <si>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</si>
  <si>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</si>
  <si>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</si>
  <si>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</si>
  <si>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</si>
  <si>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</si>
  <si>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</si>
  <si>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</si>
  <si>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</si>
  <si>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</si>
  <si>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</si>
  <si>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</si>
  <si>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</si>
  <si>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</si>
  <si>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</si>
  <si>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</si>
  <si>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</si>
  <si>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</si>
  <si>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</si>
  <si>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</si>
  <si>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</si>
  <si>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</si>
  <si>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</si>
  <si>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</si>
  <si>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</si>
  <si>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</si>
  <si>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</si>
  <si>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</si>
  <si>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</si>
  <si>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</si>
  <si>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</si>
  <si>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</si>
  <si>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</si>
  <si>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</si>
  <si>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</si>
  <si>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</si>
  <si>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</si>
  <si>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</si>
  <si>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</si>
  <si>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</si>
  <si>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</si>
  <si>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</si>
  <si>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</si>
  <si>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</si>
  <si>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</si>
  <si>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</si>
  <si>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</si>
  <si>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</si>
  <si>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</si>
  <si>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</si>
  <si>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</si>
  <si>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</si>
  <si>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</si>
  <si>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</si>
  <si>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</si>
  <si>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</si>
  <si>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</si>
  <si>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</si>
  <si>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</si>
  <si>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</si>
  <si>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</si>
  <si>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</si>
  <si>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</si>
  <si>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</si>
  <si>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</si>
  <si>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</si>
  <si>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</si>
  <si>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</si>
  <si>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</si>
  <si>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</si>
  <si>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</si>
  <si>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</si>
  <si>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</si>
  <si>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</si>
  <si>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</si>
  <si>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</si>
  <si>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</si>
  <si>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</si>
  <si>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</si>
  <si>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</si>
  <si>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</si>
  <si>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</si>
  <si>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</si>
  <si>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</si>
  <si>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</si>
  <si>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</si>
  <si>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</si>
  <si>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</si>
  <si>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</si>
  <si>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</si>
  <si>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</si>
  <si>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</si>
  <si>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</si>
  <si>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</si>
  <si>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</si>
  <si>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</si>
  <si>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</si>
  <si>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</si>
  <si>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</si>
  <si>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</si>
  <si>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</si>
  <si>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</si>
  <si>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</si>
  <si>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</si>
  <si>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</si>
  <si>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</si>
  <si>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</si>
  <si>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</si>
  <si>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</si>
  <si>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</si>
  <si>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</si>
  <si>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</si>
  <si>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</si>
  <si>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</si>
  <si>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</si>
  <si>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</si>
  <si>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</si>
  <si>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</si>
  <si>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</si>
  <si>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</si>
  <si>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</si>
  <si>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</si>
  <si>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</si>
  <si>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</si>
  <si>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</si>
  <si>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</si>
  <si>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</si>
  <si>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</si>
  <si>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</si>
  <si>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</si>
  <si>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</si>
  <si>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</si>
  <si>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</si>
  <si>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</si>
  <si>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</si>
  <si>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</si>
  <si>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</si>
  <si>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</si>
  <si>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</si>
  <si>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</si>
  <si>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</si>
  <si>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</si>
  <si>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</si>
  <si>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</si>
  <si>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</si>
  <si>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</si>
  <si>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</si>
  <si>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</si>
  <si>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</si>
  <si>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</si>
  <si>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</si>
  <si>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</si>
  <si>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</si>
  <si>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</si>
  <si>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</si>
  <si>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</si>
  <si>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</si>
  <si>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</si>
  <si>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</si>
  <si>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</si>
  <si>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</si>
  <si>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</si>
  <si>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</si>
  <si>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</si>
  <si>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</si>
  <si>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</si>
  <si>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</si>
  <si>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</si>
  <si>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</si>
  <si>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</si>
  <si>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</si>
  <si>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</si>
  <si>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</si>
  <si>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</si>
  <si>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</si>
  <si>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</si>
  <si>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</si>
  <si>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</si>
  <si>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</si>
  <si>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</si>
  <si>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</si>
  <si>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</si>
  <si>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</si>
  <si>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</si>
  <si>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</si>
  <si>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</si>
  <si>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</si>
  <si>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</si>
  <si>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</si>
  <si>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</si>
  <si>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</si>
  <si>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</si>
  <si>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</si>
  <si>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</si>
  <si>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</si>
  <si>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</si>
  <si>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</si>
  <si>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</si>
  <si>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</si>
  <si>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</si>
  <si>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</si>
  <si>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</si>
  <si>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</si>
  <si>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</si>
  <si>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</si>
  <si>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</si>
  <si>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</si>
  <si>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</si>
  <si>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</si>
  <si>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</si>
  <si>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</si>
  <si>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</si>
  <si>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</si>
  <si>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</si>
  <si>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</si>
  <si>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</si>
  <si>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</si>
  <si>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</si>
  <si>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</si>
  <si>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</si>
  <si>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</si>
  <si>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</si>
  <si>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</si>
  <si>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</si>
  <si>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</si>
  <si>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</si>
  <si>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</si>
  <si>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</si>
  <si>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</si>
  <si>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</si>
  <si>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</si>
  <si>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</si>
  <si>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</si>
  <si>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</si>
  <si>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</si>
  <si>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</si>
  <si>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</si>
  <si>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</si>
  <si>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</si>
  <si>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</si>
  <si>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</si>
  <si>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</si>
  <si>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</si>
  <si>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</si>
  <si>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</si>
  <si>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</si>
  <si>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</si>
  <si>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</si>
  <si>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</si>
  <si>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</si>
  <si>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</si>
  <si>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</si>
  <si>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</si>
  <si>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</si>
  <si>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</si>
  <si>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</si>
  <si>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</si>
  <si>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</si>
  <si>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</si>
  <si>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</si>
  <si>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</si>
  <si>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</si>
  <si>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</si>
  <si>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</si>
  <si>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</si>
  <si>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</si>
  <si>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</si>
  <si>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</si>
  <si>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</si>
  <si>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</si>
  <si>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</si>
  <si>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</si>
  <si>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</si>
  <si>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</si>
  <si>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</si>
  <si>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</si>
  <si>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</si>
  <si>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</si>
  <si>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</si>
  <si>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</si>
  <si>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</si>
  <si>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</si>
  <si>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</si>
  <si>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</si>
  <si>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</si>
  <si>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</si>
  <si>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</si>
  <si>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</si>
  <si>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</si>
  <si>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</si>
  <si>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</si>
  <si>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</si>
  <si>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</si>
  <si>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</si>
  <si>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</si>
  <si>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</si>
  <si>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</si>
  <si>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</si>
  <si>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</si>
  <si>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</si>
  <si>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</si>
  <si>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</si>
  <si>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</si>
  <si>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</si>
  <si>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</si>
  <si>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</si>
  <si>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</si>
  <si>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</si>
  <si>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</si>
  <si>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</si>
  <si>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</si>
  <si>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</si>
  <si>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</si>
  <si>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</si>
  <si>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</si>
  <si>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</si>
  <si>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</si>
  <si>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</si>
  <si>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</si>
  <si>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</si>
  <si>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</si>
  <si>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</si>
  <si>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</si>
  <si>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</si>
  <si>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</si>
  <si>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</si>
  <si>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</si>
  <si>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</si>
  <si>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</si>
  <si>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</si>
  <si>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</si>
  <si>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</si>
  <si>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</si>
  <si>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</si>
  <si>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</si>
  <si>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</si>
  <si>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</si>
  <si>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</si>
  <si>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</si>
  <si>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</si>
  <si>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</si>
  <si>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</si>
  <si>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</si>
  <si>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</si>
  <si>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</si>
  <si>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</si>
  <si>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</si>
  <si>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</si>
  <si>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</si>
  <si>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</si>
  <si>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</si>
  <si>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</si>
  <si>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</si>
  <si>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</si>
  <si>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</si>
  <si>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</si>
  <si>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</si>
  <si>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</si>
  <si>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</si>
  <si>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</si>
  <si>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</si>
  <si>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</si>
  <si>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</si>
  <si>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</si>
  <si>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</si>
  <si>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</si>
  <si>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</si>
  <si>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</si>
  <si>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</si>
  <si>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</si>
  <si>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</si>
  <si>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</si>
  <si>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</si>
  <si>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</si>
  <si>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</si>
  <si>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</si>
  <si>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</si>
  <si>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</si>
  <si>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</si>
  <si>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</si>
  <si>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</si>
  <si>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</si>
  <si>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</si>
  <si>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</si>
  <si>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</si>
  <si>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</si>
  <si>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</si>
  <si>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</si>
  <si>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</si>
  <si>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</si>
  <si>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</si>
  <si>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</si>
  <si>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</si>
  <si>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</si>
  <si>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</si>
  <si>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</si>
  <si>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</si>
  <si>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</si>
  <si>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</si>
  <si>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</si>
  <si>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</si>
  <si>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</si>
  <si>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</si>
  <si>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</si>
  <si>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</si>
  <si>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</si>
  <si>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</si>
  <si>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</si>
  <si>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</si>
  <si>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</si>
  <si>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</si>
  <si>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</si>
  <si>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</si>
  <si>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</si>
  <si>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</si>
  <si>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</si>
  <si>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</si>
  <si>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</si>
  <si>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</si>
  <si>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</si>
  <si>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</si>
  <si>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</si>
  <si>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</si>
  <si>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</si>
  <si>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</si>
  <si>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</si>
  <si>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</si>
  <si>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</si>
  <si>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</si>
  <si>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</si>
  <si>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</si>
  <si>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</si>
  <si>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</si>
  <si>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</si>
  <si>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</si>
  <si>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</si>
  <si>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</si>
  <si>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</si>
  <si>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</si>
  <si>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</si>
  <si>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</si>
  <si>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</si>
  <si>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</si>
  <si>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</si>
  <si>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</si>
  <si>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</si>
  <si>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</si>
  <si>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</si>
  <si>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</si>
  <si>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</si>
  <si>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</si>
  <si>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</si>
  <si>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</si>
  <si>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</si>
  <si>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</si>
  <si>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</si>
  <si>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</si>
  <si>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</si>
  <si>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</si>
  <si>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</si>
  <si>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</si>
  <si>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</si>
  <si>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</si>
  <si>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</si>
  <si>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</si>
  <si>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</si>
  <si>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</si>
  <si>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</si>
  <si>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</si>
  <si>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</si>
  <si>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</si>
  <si>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</si>
  <si>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</si>
  <si>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</si>
  <si>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</si>
  <si>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</si>
  <si>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</si>
  <si>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</si>
  <si>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</si>
  <si>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</si>
  <si>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</si>
  <si>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</si>
  <si>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</si>
  <si>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</si>
  <si>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</si>
  <si>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</si>
  <si>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</si>
  <si>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</si>
  <si>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</si>
  <si>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</si>
  <si>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</si>
  <si>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</si>
  <si>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</si>
  <si>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</si>
  <si>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</si>
  <si>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</si>
  <si>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</si>
  <si>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</si>
  <si>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</si>
  <si>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</si>
  <si>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</si>
  <si>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</si>
  <si>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</si>
  <si>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</si>
  <si>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</si>
  <si>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</si>
  <si>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</si>
  <si>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</si>
  <si>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</si>
  <si>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</si>
  <si>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</si>
  <si>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</si>
  <si>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</si>
  <si>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</si>
  <si>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</si>
  <si>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</si>
  <si>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</si>
  <si>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</si>
  <si>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</si>
  <si>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</si>
  <si>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</si>
  <si>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</si>
  <si>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</si>
  <si>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</si>
  <si>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</si>
  <si>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</si>
  <si>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</si>
  <si>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</si>
  <si>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</si>
  <si>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</si>
  <si>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</si>
  <si>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</si>
  <si>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</si>
  <si>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</si>
  <si>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</si>
  <si>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</si>
  <si>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</si>
  <si>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</si>
  <si>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</si>
  <si>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</si>
  <si>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</si>
  <si>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</si>
  <si>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</si>
  <si>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</si>
  <si>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</si>
  <si>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</si>
  <si>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</si>
  <si>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</si>
  <si>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</si>
  <si>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</si>
  <si>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</si>
  <si>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</si>
  <si>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</si>
  <si>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</si>
  <si>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</si>
  <si>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</si>
  <si>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</si>
  <si>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</si>
  <si>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</si>
  <si>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</si>
  <si>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</si>
  <si>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</si>
  <si>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</si>
  <si>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</si>
  <si>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</si>
  <si>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</si>
  <si>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</si>
  <si>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</si>
  <si>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</si>
  <si>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</si>
  <si>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</si>
  <si>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</si>
  <si>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</si>
  <si>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</si>
  <si>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</si>
  <si>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</si>
  <si>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</si>
  <si>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</si>
  <si>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</si>
  <si>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</si>
  <si>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</si>
  <si>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</si>
  <si>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</si>
  <si>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</si>
  <si>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</si>
  <si>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</si>
  <si>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</si>
  <si>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</si>
  <si>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</si>
  <si>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</si>
  <si>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</si>
  <si>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</si>
  <si>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</si>
  <si>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</si>
  <si>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</si>
  <si>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</si>
  <si>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</si>
  <si>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</si>
  <si>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</si>
  <si>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</si>
  <si>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</si>
  <si>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</si>
  <si>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</si>
  <si>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</si>
  <si>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</si>
  <si>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</si>
  <si>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</si>
  <si>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</si>
  <si>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</si>
  <si>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</si>
  <si>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</si>
  <si>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</si>
  <si>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</si>
  <si>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</si>
  <si>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</si>
  <si>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</si>
  <si>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</si>
  <si>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</si>
  <si>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</si>
  <si>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</si>
  <si>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</si>
  <si>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</si>
  <si>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</si>
  <si>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</si>
  <si>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</si>
  <si>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</si>
  <si>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</si>
  <si>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</si>
  <si>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</si>
  <si>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</si>
  <si>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</si>
  <si>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</si>
  <si>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</si>
  <si>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</si>
  <si>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</si>
  <si>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</si>
  <si>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</si>
  <si>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</si>
  <si>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</si>
  <si>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</si>
  <si>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</si>
  <si>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</si>
  <si>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</si>
  <si>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</si>
  <si>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</si>
  <si>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</si>
  <si>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</si>
  <si>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</si>
  <si>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</si>
  <si>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</si>
  <si>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</si>
  <si>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</si>
  <si>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</si>
  <si>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</si>
  <si>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</si>
  <si>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</si>
  <si>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</si>
  <si>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</si>
  <si>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</si>
  <si>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</si>
  <si>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</si>
  <si>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</si>
  <si>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</si>
  <si>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</si>
  <si>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</si>
  <si>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</si>
  <si>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</si>
  <si>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</si>
  <si>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</si>
  <si>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</si>
  <si>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</si>
  <si>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</si>
  <si>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</si>
  <si>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</si>
  <si>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</si>
  <si>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</si>
  <si>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</si>
  <si>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</si>
  <si>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</si>
  <si>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</si>
  <si>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</si>
  <si>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</si>
  <si>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</si>
  <si>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</si>
  <si>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</si>
  <si>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</si>
  <si>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</si>
  <si>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</si>
  <si>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</si>
  <si>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</si>
  <si>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</si>
  <si>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</si>
  <si>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</si>
  <si>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</si>
  <si>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</si>
  <si>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</si>
  <si>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</si>
  <si>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</si>
  <si>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</si>
  <si>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</si>
  <si>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</si>
  <si>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</si>
  <si>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</si>
  <si>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</si>
  <si>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</si>
  <si>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</si>
  <si>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</si>
  <si>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</si>
  <si>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</si>
  <si>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</si>
  <si>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</si>
  <si>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</si>
  <si>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</si>
  <si>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</si>
  <si>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</si>
  <si>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</si>
  <si>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</si>
  <si>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</si>
  <si>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</si>
  <si>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</si>
  <si>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</si>
  <si>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</si>
  <si>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</si>
  <si>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</si>
  <si>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</si>
  <si>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</si>
  <si>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</si>
  <si>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</si>
  <si>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</si>
  <si>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</si>
  <si>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</si>
  <si>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</si>
  <si>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</si>
  <si>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</si>
  <si>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</si>
  <si>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</si>
  <si>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</si>
  <si>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</si>
  <si>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</si>
  <si>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</si>
  <si>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</si>
  <si>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</si>
  <si>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</si>
  <si>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</si>
  <si>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</si>
  <si>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</si>
  <si>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</si>
  <si>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</si>
  <si>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</si>
  <si>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</si>
  <si>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</si>
  <si>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</si>
  <si>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</si>
  <si>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</si>
  <si>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</si>
  <si>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</si>
  <si>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</si>
  <si>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</si>
  <si>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</si>
  <si>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</si>
  <si>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</si>
  <si>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</si>
  <si>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</si>
  <si>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</si>
  <si>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</si>
  <si>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</si>
  <si>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</si>
  <si>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</si>
  <si>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</si>
  <si>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</si>
  <si>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</si>
  <si>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</si>
  <si>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</si>
  <si>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</si>
  <si>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</si>
  <si>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</si>
  <si>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</si>
  <si>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</si>
  <si>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</si>
  <si>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</si>
  <si>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</si>
  <si>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</si>
  <si>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</si>
  <si>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</si>
  <si>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</si>
  <si>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</si>
  <si>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</si>
  <si>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</si>
  <si>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</si>
  <si>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</si>
  <si>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</si>
  <si>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</si>
  <si>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</si>
  <si>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</si>
  <si>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</si>
  <si>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</si>
  <si>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</si>
  <si>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</si>
  <si>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</si>
  <si>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</si>
  <si>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</si>
  <si>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</si>
  <si>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</si>
  <si>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</si>
  <si>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</si>
  <si>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</si>
  <si>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</si>
  <si>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</si>
  <si>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</si>
  <si>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</si>
  <si>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</si>
  <si>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</si>
  <si>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</si>
  <si>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</si>
  <si>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</si>
  <si>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</si>
  <si>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</si>
  <si>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</si>
  <si>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</si>
  <si>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</si>
  <si>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</si>
  <si>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</si>
  <si>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</si>
  <si>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</si>
  <si>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</si>
  <si>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</si>
  <si>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</si>
  <si>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</si>
  <si>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</si>
  <si>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</si>
  <si>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</si>
  <si>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</si>
  <si>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</si>
  <si>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</si>
  <si>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</si>
  <si>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</si>
  <si>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</si>
  <si>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</si>
  <si>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</si>
  <si>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</si>
  <si>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</si>
  <si>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</si>
  <si>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</si>
  <si>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</si>
  <si>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</si>
  <si>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</si>
  <si>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</si>
  <si>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</si>
  <si>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</si>
  <si>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</si>
  <si>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</si>
  <si>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</si>
  <si>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</si>
  <si>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</si>
  <si>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</si>
  <si>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</si>
  <si>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</si>
  <si>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</si>
  <si>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</si>
  <si>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</si>
  <si>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</si>
  <si>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</si>
  <si>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</si>
  <si>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</si>
  <si>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</si>
  <si>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</si>
  <si>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</si>
  <si>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</si>
  <si>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</si>
  <si>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</si>
  <si>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</si>
  <si>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</si>
  <si>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</si>
  <si>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</si>
  <si>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</si>
  <si>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</si>
  <si>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</si>
  <si>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</si>
  <si>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</si>
  <si>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</si>
  <si>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</si>
  <si>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</si>
  <si>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</si>
  <si>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</si>
  <si>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</si>
  <si>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</si>
  <si>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</si>
  <si>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</si>
  <si>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</si>
  <si>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</si>
  <si>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</si>
  <si>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</si>
  <si>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</si>
  <si>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</si>
  <si>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</si>
  <si>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</si>
  <si>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</si>
  <si>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</si>
  <si>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</si>
  <si>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</si>
  <si>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</si>
  <si>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</si>
  <si>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</si>
  <si>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</si>
  <si>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</si>
  <si>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</si>
  <si>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</si>
  <si>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</si>
  <si>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</si>
  <si>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</si>
  <si>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</si>
  <si>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</si>
  <si>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</si>
  <si>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</si>
  <si>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</si>
  <si>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</si>
  <si>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</si>
  <si>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</si>
  <si>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</si>
  <si>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</si>
  <si>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</si>
  <si>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</si>
  <si>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</si>
  <si>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</si>
  <si>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</si>
  <si>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</si>
  <si>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</si>
  <si>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</si>
  <si>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</si>
  <si>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</si>
  <si>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</si>
  <si>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</si>
  <si>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</si>
  <si>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</si>
  <si>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</si>
  <si>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</si>
  <si>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</si>
  <si>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</si>
  <si>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</si>
  <si>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</si>
  <si>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</si>
  <si>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</si>
  <si>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</si>
  <si>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</si>
  <si>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</si>
  <si>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</si>
  <si>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</si>
  <si>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</si>
  <si>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</si>
  <si>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</si>
  <si>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</si>
  <si>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</si>
  <si>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</si>
  <si>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</si>
  <si>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</si>
  <si>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</si>
  <si>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</si>
  <si>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</si>
  <si>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</si>
  <si>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</si>
  <si>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</si>
  <si>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</si>
  <si>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</si>
  <si>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</si>
  <si>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</si>
  <si>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</si>
  <si>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</si>
  <si>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</si>
  <si>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</si>
  <si>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</si>
  <si>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</si>
  <si>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</si>
  <si>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</si>
  <si>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</si>
  <si>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</si>
  <si>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</si>
  <si>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</si>
  <si>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</si>
  <si>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</si>
  <si>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</si>
  <si>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</si>
  <si>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</si>
  <si>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</si>
  <si>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</si>
  <si>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</si>
  <si>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</si>
  <si>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</si>
  <si>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</si>
  <si>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</si>
  <si>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</si>
  <si>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</si>
  <si>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</si>
  <si>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</si>
  <si>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</si>
  <si>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</si>
  <si>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</si>
  <si>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</si>
  <si>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</si>
  <si>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</si>
  <si>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</si>
  <si>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</si>
  <si>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</si>
  <si>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</si>
  <si>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</si>
  <si>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</si>
  <si>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</si>
  <si>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</si>
  <si>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</si>
  <si>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</si>
  <si>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</si>
  <si>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</si>
  <si>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</si>
  <si>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</si>
  <si>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</si>
  <si>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</si>
  <si>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</si>
  <si>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</si>
  <si>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</si>
  <si>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</si>
  <si>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</si>
  <si>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</si>
  <si>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</si>
  <si>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</si>
  <si>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</si>
  <si>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</si>
  <si>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</si>
  <si>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</si>
  <si>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</si>
  <si>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</si>
  <si>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</si>
  <si>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</si>
  <si>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</si>
  <si>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</si>
  <si>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</si>
  <si>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</si>
  <si>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</si>
  <si>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</si>
  <si>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</si>
  <si>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</si>
  <si>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</si>
  <si>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</si>
  <si>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</si>
  <si>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</si>
  <si>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</si>
  <si>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</si>
  <si>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</si>
  <si>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</si>
  <si>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</si>
  <si>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</si>
  <si>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</si>
  <si>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</si>
  <si>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</si>
  <si>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</si>
  <si>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</si>
  <si>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</si>
  <si>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</si>
  <si>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</si>
  <si>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</si>
  <si>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</si>
  <si>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</si>
  <si>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</si>
  <si>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</si>
  <si>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</si>
  <si>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</si>
  <si>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</si>
  <si>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</si>
  <si>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</si>
  <si>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</si>
  <si>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</si>
  <si>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</si>
  <si>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</si>
  <si>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</si>
  <si>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</si>
  <si>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</si>
  <si>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</si>
  <si>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</si>
  <si>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</si>
  <si>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</si>
  <si>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</si>
  <si>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</si>
  <si>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</si>
  <si>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</si>
  <si>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</si>
  <si>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</si>
  <si>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</si>
  <si>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</si>
  <si>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</si>
  <si>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</si>
  <si>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</si>
  <si>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</si>
  <si>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</si>
  <si>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</si>
  <si>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</si>
  <si>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</si>
  <si>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</si>
  <si>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</si>
  <si>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</si>
  <si>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</si>
  <si>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</si>
  <si>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</si>
  <si>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</si>
  <si>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</si>
  <si>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</si>
  <si>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</si>
  <si>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</si>
  <si>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</si>
  <si>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</si>
  <si>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</si>
  <si>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</si>
  <si>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</si>
  <si>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</si>
  <si>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</si>
  <si>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</si>
  <si>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</si>
  <si>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</si>
  <si>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</si>
  <si>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</si>
  <si>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</si>
  <si>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</si>
  <si>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</si>
  <si>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</si>
  <si>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</si>
  <si>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</si>
  <si>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</si>
  <si>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</si>
  <si>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</si>
  <si>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</si>
  <si>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</si>
  <si>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</si>
  <si>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</si>
  <si>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</si>
  <si>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</si>
  <si>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</si>
  <si>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</si>
  <si>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</si>
  <si>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</si>
  <si>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</si>
  <si>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</si>
  <si>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</si>
  <si>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</si>
  <si>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</si>
  <si>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</si>
  <si>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</si>
  <si>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</si>
  <si>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</si>
  <si>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</si>
  <si>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</si>
  <si>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</si>
  <si>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</si>
  <si>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</si>
  <si>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</si>
  <si>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</si>
  <si>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</si>
  <si>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</si>
  <si>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</si>
  <si>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</si>
  <si>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</si>
  <si>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</si>
  <si>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</si>
  <si>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</si>
  <si>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</si>
  <si>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</si>
  <si>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</si>
  <si>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</si>
  <si>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</si>
  <si>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</si>
  <si>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</si>
  <si>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</si>
  <si>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</si>
  <si>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</si>
  <si>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</si>
  <si>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</si>
  <si>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</si>
  <si>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</si>
  <si>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</si>
  <si>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</si>
  <si>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</si>
  <si>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</si>
  <si>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</si>
  <si>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</si>
  <si>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</si>
  <si>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</si>
  <si>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</si>
  <si>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</si>
  <si>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</si>
  <si>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</si>
  <si>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</si>
  <si>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</si>
  <si>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</si>
  <si>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</si>
  <si>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</si>
  <si>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</si>
  <si>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</si>
  <si>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</si>
  <si>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</si>
  <si>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</si>
  <si>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</si>
  <si>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</si>
  <si>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</si>
  <si>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</si>
  <si>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</si>
  <si>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</si>
  <si>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</si>
  <si>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</si>
  <si>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</si>
  <si>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</si>
  <si>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</si>
  <si>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</si>
  <si>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</si>
  <si>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</si>
  <si>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</si>
  <si>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</si>
  <si>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</si>
  <si>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</si>
  <si>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</si>
  <si>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</si>
  <si>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</si>
  <si>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</si>
  <si>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</si>
  <si>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</si>
  <si>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</si>
  <si>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</si>
  <si>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</si>
  <si>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</si>
  <si>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</si>
  <si>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</si>
  <si>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</si>
  <si>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</si>
  <si>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</si>
  <si>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</si>
  <si>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</si>
  <si>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</si>
  <si>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</si>
  <si>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</si>
  <si>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</si>
  <si>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</si>
  <si>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</si>
  <si>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</si>
  <si>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</si>
  <si>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</si>
  <si>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</si>
  <si>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</si>
  <si>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</si>
  <si>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</si>
  <si>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</si>
  <si>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</si>
  <si>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</si>
  <si>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</si>
  <si>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</si>
  <si>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</si>
  <si>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</si>
  <si>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</si>
  <si>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</si>
  <si>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</si>
  <si>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</si>
  <si>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</si>
  <si>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</si>
  <si>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</si>
  <si>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</si>
  <si>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</si>
  <si>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</si>
  <si>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</si>
  <si>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</si>
  <si>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</si>
  <si>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</si>
  <si>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</si>
  <si>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</si>
  <si>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</si>
  <si>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</si>
  <si>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</si>
  <si>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</si>
  <si>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</si>
  <si>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</si>
  <si>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</si>
  <si>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</si>
  <si>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</si>
  <si>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</si>
  <si>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</si>
  <si>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</si>
  <si>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</si>
  <si>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</si>
  <si>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</si>
  <si>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</si>
  <si>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</si>
  <si>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</si>
  <si>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</si>
  <si>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</si>
  <si>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</si>
  <si>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</si>
  <si>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</si>
  <si>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</si>
  <si>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</si>
  <si>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</si>
  <si>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</si>
  <si>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</si>
  <si>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</si>
  <si>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</si>
  <si>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</si>
  <si>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</si>
  <si>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</si>
  <si>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</si>
  <si>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</si>
  <si>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</si>
  <si>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</si>
  <si>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</si>
  <si>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</si>
  <si>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</si>
  <si>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</si>
  <si>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</si>
  <si>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</si>
  <si>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</si>
  <si>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</si>
  <si>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</si>
  <si>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</si>
  <si>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</si>
  <si>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</si>
  <si>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</si>
  <si>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</si>
  <si>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</si>
  <si>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</si>
  <si>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</si>
  <si>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</si>
  <si>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</si>
  <si>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</si>
  <si>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</si>
  <si>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</si>
  <si>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</si>
  <si>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</si>
  <si>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</si>
  <si>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</si>
  <si>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</si>
  <si>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</si>
  <si>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</si>
  <si>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</si>
  <si>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</si>
  <si>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</si>
  <si>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</si>
  <si>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</si>
  <si>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</si>
  <si>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</si>
  <si>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</si>
  <si>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</si>
  <si>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</si>
  <si>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</si>
  <si>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</si>
  <si>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</si>
  <si>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</si>
  <si>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</si>
  <si>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</si>
  <si>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</si>
  <si>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</si>
  <si>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</si>
  <si>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</si>
  <si>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</si>
  <si>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</si>
  <si>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</si>
  <si>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</si>
  <si>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</si>
  <si>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</si>
  <si>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</si>
  <si>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</si>
  <si>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</si>
  <si>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</si>
  <si>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</si>
  <si>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</si>
  <si>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</si>
  <si>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</si>
  <si>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</si>
  <si>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</si>
  <si>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</si>
  <si>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</si>
  <si>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</si>
  <si>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</si>
  <si>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</si>
  <si>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</si>
  <si>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</si>
  <si>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</si>
  <si>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</si>
  <si>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</si>
  <si>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</si>
  <si>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</si>
  <si>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</si>
  <si>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</si>
  <si>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</si>
  <si>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</si>
  <si>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</si>
  <si>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</si>
  <si>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</si>
  <si>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</si>
  <si>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</si>
  <si>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</si>
  <si>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</si>
  <si>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</si>
  <si>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</si>
  <si>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</si>
  <si>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</si>
  <si>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</si>
  <si>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</si>
  <si>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</si>
  <si>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</si>
  <si>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</si>
  <si>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</si>
  <si>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</si>
  <si>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</si>
  <si>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</si>
  <si>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</si>
  <si>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</si>
  <si>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</si>
  <si>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</si>
  <si>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</si>
  <si>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</si>
  <si>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</si>
  <si>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</si>
  <si>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</si>
  <si>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</si>
  <si>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</si>
  <si>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</si>
  <si>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</si>
  <si>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</si>
  <si>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</si>
  <si>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</si>
  <si>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</si>
  <si>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</si>
  <si>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</si>
  <si>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</si>
  <si>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</si>
  <si>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</si>
  <si>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</si>
  <si>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</si>
  <si>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</si>
  <si>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</si>
  <si>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</si>
  <si>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</si>
  <si>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</si>
  <si>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</si>
  <si>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</si>
  <si>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</si>
  <si>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</si>
  <si>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</si>
  <si>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</si>
  <si>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</si>
  <si>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</si>
  <si>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</si>
  <si>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</si>
  <si>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</si>
  <si>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</si>
  <si>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</si>
  <si>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</si>
  <si>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</si>
  <si>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</si>
  <si>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</si>
  <si>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</si>
  <si>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</si>
  <si>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</si>
  <si>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</si>
  <si>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</si>
  <si>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</si>
  <si>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</si>
  <si>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</si>
  <si>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</si>
  <si>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</si>
  <si>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</si>
  <si>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</si>
  <si>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</si>
  <si>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</si>
  <si>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</si>
  <si>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</si>
  <si>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</si>
  <si>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</si>
  <si>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</si>
  <si>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</si>
  <si>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</si>
  <si>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</si>
  <si>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</si>
  <si>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</si>
  <si>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</si>
  <si>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</si>
  <si>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</si>
  <si>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</si>
  <si>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</si>
  <si>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</si>
  <si>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</si>
  <si>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</si>
  <si>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</si>
  <si>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</si>
  <si>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</si>
  <si>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</si>
  <si>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</si>
  <si>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</si>
  <si>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</si>
  <si>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</si>
  <si>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</si>
  <si>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</si>
  <si>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</si>
  <si>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</si>
  <si>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</si>
  <si>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</si>
  <si>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</si>
  <si>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</si>
  <si>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</si>
  <si>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</si>
  <si>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</si>
  <si>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</si>
  <si>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</si>
  <si>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</si>
  <si>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</si>
  <si>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</si>
  <si>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</si>
  <si>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</si>
  <si>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</si>
  <si>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</si>
  <si>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</si>
  <si>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</si>
  <si>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</si>
  <si>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</si>
  <si>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</si>
  <si>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</si>
  <si>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</si>
  <si>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</si>
  <si>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</si>
  <si>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</si>
  <si>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</si>
  <si>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</si>
  <si>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</si>
  <si>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</si>
  <si>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</si>
  <si>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</si>
  <si>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</si>
  <si>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</si>
  <si>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</si>
  <si>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</si>
  <si>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</si>
  <si>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</si>
  <si>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</si>
  <si>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</si>
  <si>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</si>
  <si>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</si>
  <si>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</si>
  <si>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</si>
  <si>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</si>
  <si>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</si>
  <si>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</si>
  <si>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</si>
  <si>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</si>
  <si>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</si>
  <si>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</si>
  <si>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</si>
  <si>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</si>
  <si>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</si>
  <si>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</si>
  <si>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</si>
  <si>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</si>
  <si>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</si>
  <si>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</si>
  <si>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</si>
  <si>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</si>
  <si>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</si>
  <si>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</si>
  <si>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</si>
  <si>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</si>
  <si>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</si>
  <si>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</si>
  <si>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</si>
  <si>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</si>
  <si>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</si>
  <si>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</si>
  <si>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</si>
  <si>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</si>
  <si>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</si>
  <si>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</si>
  <si>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</si>
  <si>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</si>
  <si>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</si>
  <si>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</si>
  <si>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</si>
  <si>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</si>
  <si>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</si>
  <si>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</si>
  <si>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</si>
  <si>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</si>
  <si>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</si>
  <si>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</si>
  <si>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</si>
  <si>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</si>
  <si>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</si>
  <si>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</si>
  <si>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</si>
  <si>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</si>
  <si>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</si>
  <si>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</si>
  <si>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</si>
  <si>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</si>
  <si>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</si>
  <si>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</si>
  <si>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</si>
  <si>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</si>
  <si>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</si>
  <si>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</si>
  <si>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</si>
  <si>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</si>
  <si>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</si>
  <si>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</si>
  <si>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</si>
  <si>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</si>
  <si>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</si>
  <si>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</si>
  <si>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</si>
  <si>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</si>
  <si>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</si>
  <si>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</si>
  <si>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</si>
  <si>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</si>
  <si>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</si>
  <si>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</si>
  <si>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</si>
  <si>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</si>
  <si>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</si>
  <si>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</si>
  <si>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</si>
  <si>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</si>
  <si>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</si>
  <si>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</si>
  <si>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</si>
  <si>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</si>
  <si>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</si>
  <si>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</si>
  <si>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</si>
  <si>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</si>
  <si>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</si>
  <si>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</si>
  <si>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</si>
  <si>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</si>
  <si>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</si>
  <si>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</si>
  <si>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</si>
  <si>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</si>
  <si>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</si>
  <si>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</si>
  <si>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</si>
  <si>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</si>
  <si>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</si>
  <si>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</si>
  <si>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</si>
  <si>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</si>
  <si>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</si>
  <si>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</si>
  <si>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</si>
  <si>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</si>
  <si>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</si>
  <si>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</si>
  <si>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</si>
  <si>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</si>
  <si>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</si>
  <si>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</si>
  <si>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</si>
  <si>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</si>
  <si>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</si>
  <si>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</si>
  <si>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</si>
  <si>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</si>
  <si>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</si>
  <si>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</si>
  <si>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</si>
  <si>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</si>
  <si>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</si>
  <si>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</si>
  <si>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</si>
  <si>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</si>
  <si>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</si>
  <si>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</si>
  <si>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</si>
  <si>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</si>
  <si>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</si>
  <si>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</si>
  <si>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</si>
  <si>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</si>
  <si>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</si>
  <si>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</si>
  <si>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</si>
  <si>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</si>
  <si>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</si>
  <si>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</si>
  <si>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</si>
  <si>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</si>
  <si>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</si>
  <si>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</si>
  <si>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</si>
  <si>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</si>
  <si>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</si>
  <si>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</si>
  <si>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</si>
  <si>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</si>
  <si>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</si>
  <si>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</si>
  <si>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</si>
  <si>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</si>
  <si>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</si>
  <si>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</si>
  <si>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</si>
  <si>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</si>
  <si>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</si>
  <si>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</si>
  <si>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</si>
  <si>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</si>
  <si>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</si>
  <si>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</si>
  <si>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</si>
  <si>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</si>
  <si>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</si>
  <si>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</si>
  <si>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</si>
  <si>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</si>
  <si>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</si>
  <si>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</si>
  <si>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</si>
  <si>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</si>
  <si>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</si>
  <si>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</si>
  <si>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</si>
  <si>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</si>
  <si>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</si>
  <si>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</si>
  <si>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</si>
  <si>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</si>
  <si>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</si>
  <si>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</si>
  <si>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</si>
  <si>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</si>
  <si>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</si>
  <si>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</si>
  <si>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</si>
  <si>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</si>
  <si>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</si>
  <si>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</si>
  <si>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</si>
  <si>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</si>
  <si>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</si>
  <si>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</si>
  <si>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</si>
  <si>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</si>
  <si>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</si>
  <si>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</si>
  <si>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</si>
  <si>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</si>
  <si>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</si>
  <si>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</si>
  <si>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</si>
  <si>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</si>
  <si>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</si>
  <si>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</si>
  <si>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</si>
  <si>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</si>
  <si>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</si>
  <si>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</si>
  <si>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</si>
  <si>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</si>
  <si>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</si>
  <si>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</si>
  <si>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</si>
  <si>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</si>
  <si>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</si>
  <si>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</si>
  <si>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</si>
  <si>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</si>
  <si>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</si>
  <si>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</si>
  <si>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</si>
  <si>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</si>
  <si>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</si>
  <si>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</si>
  <si>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</si>
  <si>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</si>
  <si>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</si>
  <si>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</si>
  <si>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</si>
  <si>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</si>
  <si>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</si>
  <si>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</si>
  <si>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</si>
  <si>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</si>
  <si>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</si>
  <si>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</si>
  <si>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</si>
  <si>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</si>
  <si>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</si>
  <si>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</si>
  <si>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</si>
  <si>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</si>
  <si>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</si>
  <si>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</si>
  <si>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</si>
  <si>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</si>
  <si>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</si>
  <si>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</si>
  <si>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</si>
  <si>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</si>
  <si>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</si>
  <si>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</si>
  <si>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</si>
  <si>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</si>
  <si>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</si>
  <si>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</si>
  <si>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</si>
  <si>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</si>
  <si>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</si>
  <si>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</si>
  <si>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</si>
  <si>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</si>
  <si>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</si>
  <si>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</si>
  <si>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</si>
  <si>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</si>
  <si>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</si>
  <si>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</si>
  <si>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</si>
  <si>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</si>
  <si>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</si>
  <si>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</si>
  <si>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</si>
  <si>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</si>
  <si>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</si>
  <si>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</si>
  <si>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</si>
  <si>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</si>
  <si>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</si>
  <si>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</si>
  <si>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</si>
  <si>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</si>
  <si>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</si>
  <si>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</si>
  <si>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</si>
  <si>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</si>
  <si>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</si>
  <si>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</si>
  <si>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</si>
  <si>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</si>
  <si>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</si>
  <si>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</si>
  <si>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</si>
  <si>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</si>
  <si>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</si>
  <si>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</si>
  <si>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</si>
  <si>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</si>
  <si>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</si>
  <si>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</si>
  <si>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</si>
  <si>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</si>
  <si>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</si>
  <si>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</si>
  <si>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</si>
  <si>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</si>
  <si>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</si>
  <si>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</si>
  <si>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</si>
  <si>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</si>
  <si>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</si>
  <si>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</si>
  <si>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</si>
  <si>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</si>
  <si>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</si>
  <si>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</si>
  <si>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</si>
  <si>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</si>
  <si>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</si>
  <si>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</si>
  <si>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</si>
  <si>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</si>
  <si>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</si>
  <si>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</si>
  <si>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</si>
  <si>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</si>
  <si>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</si>
  <si>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</si>
  <si>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</si>
  <si>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</si>
  <si>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</si>
  <si>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</si>
  <si>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</si>
  <si>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</si>
  <si>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</si>
  <si>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</si>
  <si>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</si>
  <si>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</si>
  <si>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</si>
  <si>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</si>
  <si>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</si>
  <si>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</si>
  <si>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</si>
  <si>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</si>
  <si>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</si>
  <si>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</si>
  <si>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</si>
  <si>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</si>
  <si>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</si>
  <si>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</si>
  <si>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</si>
  <si>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</si>
  <si>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</si>
  <si>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</si>
  <si>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</si>
  <si>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</si>
  <si>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</si>
  <si>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</si>
  <si>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</si>
  <si>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</si>
  <si>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</si>
  <si>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</si>
  <si>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</si>
  <si>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</si>
  <si>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</si>
  <si>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</si>
  <si>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</si>
  <si>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</si>
  <si>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</si>
  <si>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</si>
  <si>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</si>
  <si>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</si>
  <si>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</si>
  <si>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</si>
  <si>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</si>
  <si>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</si>
  <si>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</si>
  <si>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</si>
  <si>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</si>
  <si>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</si>
  <si>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</si>
  <si>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</si>
  <si>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</si>
  <si>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</si>
  <si>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</si>
  <si>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</si>
  <si>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</si>
  <si>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</si>
  <si>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</si>
  <si>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</si>
  <si>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</si>
  <si>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</si>
  <si>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</si>
  <si>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</si>
  <si>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</si>
  <si>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</si>
  <si>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</si>
  <si>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</si>
  <si>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</si>
  <si>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</si>
  <si>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</si>
  <si>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</si>
  <si>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</si>
  <si>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</si>
  <si>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</si>
  <si>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</si>
  <si>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</si>
  <si>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</si>
  <si>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</si>
  <si>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</si>
  <si>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</si>
  <si>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</si>
  <si>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</si>
  <si>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</si>
  <si>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</si>
  <si>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</si>
  <si>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</si>
  <si>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</si>
  <si>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</si>
  <si>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</si>
  <si>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</si>
  <si>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</si>
  <si>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</si>
  <si>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</si>
  <si>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</si>
  <si>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</si>
  <si>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</si>
  <si>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</si>
  <si>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</si>
  <si>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</si>
  <si>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</si>
  <si>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</si>
  <si>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</si>
  <si>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</si>
  <si>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</si>
  <si>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</si>
  <si>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</si>
  <si>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</si>
  <si>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</si>
  <si>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</si>
  <si>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</si>
  <si>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</si>
  <si>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</si>
  <si>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</si>
  <si>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</si>
  <si>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</si>
  <si>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</si>
  <si>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</si>
  <si>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</si>
  <si>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</si>
  <si>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</si>
  <si>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</si>
  <si>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</si>
  <si>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</si>
  <si>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</si>
  <si>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</si>
  <si>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</si>
  <si>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</si>
  <si>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</si>
  <si>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</si>
  <si>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</si>
  <si>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</si>
  <si>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</si>
  <si>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</si>
  <si>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</si>
  <si>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</si>
  <si>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</si>
  <si>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</si>
  <si>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</si>
  <si>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</si>
  <si>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</si>
  <si>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</si>
  <si>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</si>
  <si>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</si>
  <si>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</si>
  <si>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</si>
  <si>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</si>
  <si>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</si>
  <si>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</si>
  <si>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</si>
  <si>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</si>
  <si>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</si>
  <si>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</si>
  <si>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</si>
  <si>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</si>
  <si>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</si>
  <si>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</si>
  <si>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</si>
  <si>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</si>
  <si>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</si>
  <si>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</si>
  <si>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</si>
  <si>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</si>
  <si>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</si>
  <si>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</si>
  <si>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</si>
  <si>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</si>
  <si>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</si>
  <si>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</si>
  <si>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</si>
  <si>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</si>
  <si>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</si>
  <si>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</si>
  <si>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</si>
  <si>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</si>
  <si>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</si>
  <si>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</si>
  <si>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</si>
  <si>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</si>
  <si>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</si>
  <si>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</si>
  <si>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</si>
  <si>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</si>
  <si>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</si>
  <si>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</si>
  <si>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</si>
  <si>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</si>
  <si>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</si>
  <si>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</si>
  <si>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</si>
  <si>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</si>
  <si>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</si>
  <si>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</si>
  <si>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</si>
  <si>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</si>
  <si>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</si>
  <si>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</si>
  <si>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</si>
  <si>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</si>
  <si>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</si>
  <si>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</si>
  <si>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</si>
  <si>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</si>
  <si>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</si>
  <si>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</si>
  <si>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</si>
  <si>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</si>
  <si>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</si>
  <si>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</si>
  <si>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</si>
  <si>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</si>
  <si>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</si>
  <si>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</si>
  <si>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</si>
  <si>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</si>
  <si>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</si>
  <si>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</si>
  <si>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</si>
  <si>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</si>
  <si>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</si>
  <si>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</si>
  <si>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</si>
  <si>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</si>
  <si>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</si>
  <si>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</si>
  <si>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</si>
  <si>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</si>
  <si>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</si>
  <si>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</si>
  <si>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</si>
  <si>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</si>
  <si>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</si>
  <si>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</si>
  <si>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</si>
  <si>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</si>
  <si>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</si>
  <si>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</si>
  <si>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</si>
  <si>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</si>
  <si>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</si>
  <si>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</si>
  <si>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</si>
  <si>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</si>
  <si>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</si>
  <si>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</si>
  <si>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</si>
  <si>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</si>
  <si>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</si>
  <si>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</si>
  <si>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</si>
  <si>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</si>
  <si>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</si>
  <si>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</si>
  <si>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</si>
  <si>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</si>
  <si>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</si>
  <si>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</si>
  <si>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</si>
  <si>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</si>
  <si>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</si>
  <si>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</si>
  <si>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</si>
  <si>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</si>
  <si>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</si>
  <si>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</si>
  <si>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</si>
  <si>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</si>
  <si>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</si>
  <si>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</si>
  <si>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</si>
  <si>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</si>
  <si>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</si>
  <si>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</si>
  <si>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</si>
  <si>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</si>
  <si>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</si>
  <si>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</si>
  <si>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</si>
  <si>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</si>
  <si>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</si>
  <si>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</si>
  <si>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</si>
  <si>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</si>
  <si>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</si>
  <si>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</si>
  <si>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</si>
  <si>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</si>
  <si>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</si>
  <si>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</si>
  <si>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</si>
  <si>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</si>
  <si>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</si>
  <si>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</si>
  <si>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</si>
  <si>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</si>
  <si>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</si>
  <si>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</si>
  <si>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</si>
  <si>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</si>
  <si>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</si>
  <si>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</si>
  <si>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</si>
  <si>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</si>
  <si>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</si>
  <si>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</si>
  <si>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</si>
  <si>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</si>
  <si>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</si>
  <si>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</si>
  <si>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</si>
  <si>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</si>
  <si>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</si>
  <si>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</si>
  <si>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</si>
  <si>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</si>
  <si>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</si>
  <si>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</si>
  <si>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</si>
  <si>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</si>
  <si>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</si>
  <si>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</si>
  <si>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</si>
  <si>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</si>
  <si>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</si>
  <si>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</si>
  <si>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</si>
  <si>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</si>
  <si>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</si>
  <si>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</si>
  <si>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</si>
  <si>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</si>
  <si>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</si>
  <si>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</si>
  <si>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</si>
  <si>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</si>
  <si>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</si>
  <si>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</si>
  <si>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</si>
  <si>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</si>
  <si>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</si>
  <si>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</si>
  <si>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</si>
  <si>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</si>
  <si>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</si>
  <si>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</si>
  <si>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</si>
  <si>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</si>
  <si>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</si>
  <si>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</si>
  <si>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</si>
  <si>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</si>
  <si>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</si>
  <si>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</si>
  <si>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</si>
  <si>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</si>
  <si>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</si>
  <si>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</si>
  <si>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</si>
  <si>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</si>
  <si>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</si>
  <si>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</si>
  <si>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</si>
  <si>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</si>
  <si>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</si>
  <si>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</si>
  <si>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</si>
  <si>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</si>
  <si>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</si>
  <si>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</si>
  <si>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</si>
  <si>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</si>
  <si>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</si>
  <si>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</si>
  <si>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</si>
  <si>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</si>
  <si>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</si>
  <si>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</si>
  <si>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</si>
  <si>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</si>
  <si>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</si>
  <si>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</si>
  <si>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</si>
  <si>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</si>
  <si>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</si>
  <si>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</si>
  <si>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</si>
  <si>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</si>
  <si>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</si>
  <si>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</si>
  <si>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</si>
  <si>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</si>
  <si>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</si>
  <si>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</si>
  <si>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</si>
  <si>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</si>
  <si>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</si>
  <si>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</si>
  <si>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</si>
  <si>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</si>
  <si>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</si>
  <si>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</si>
  <si>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</si>
  <si>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</si>
  <si>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</si>
  <si>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</si>
  <si>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</si>
  <si>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</si>
  <si>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</si>
  <si>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</si>
  <si>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</si>
  <si>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</si>
  <si>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</si>
  <si>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</si>
  <si>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</si>
  <si>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</si>
  <si>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</si>
  <si>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</si>
  <si>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</si>
  <si>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</si>
  <si>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</si>
  <si>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</si>
  <si>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</si>
  <si>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</si>
  <si>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</si>
  <si>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</si>
  <si>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</si>
  <si>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</si>
  <si>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</si>
  <si>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</si>
  <si>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</si>
  <si>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</si>
  <si>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</si>
  <si>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</si>
  <si>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</si>
  <si>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</si>
  <si>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</si>
  <si>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</si>
  <si>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</si>
  <si>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</si>
  <si>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</si>
  <si>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</si>
  <si>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</si>
  <si>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</si>
  <si>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</si>
  <si>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</si>
  <si>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</si>
  <si>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</si>
  <si>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</si>
  <si>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</si>
  <si>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</si>
  <si>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</si>
  <si>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</si>
  <si>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</si>
  <si>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</si>
  <si>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</si>
  <si>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</si>
  <si>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</si>
  <si>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</si>
  <si>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</si>
  <si>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</si>
  <si>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</si>
  <si>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</si>
  <si>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</si>
  <si>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</si>
  <si>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</si>
  <si>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</si>
  <si>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</si>
  <si>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</si>
  <si>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</si>
  <si>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</si>
  <si>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</si>
  <si>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</si>
  <si>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</si>
  <si>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</si>
  <si>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</si>
  <si>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</si>
  <si>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</si>
  <si>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</si>
  <si>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</si>
  <si>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</si>
  <si>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</si>
  <si>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</si>
  <si>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</si>
  <si>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</si>
  <si>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</si>
  <si>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</si>
  <si>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</si>
  <si>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</si>
  <si>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</si>
  <si>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</si>
  <si>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</si>
  <si>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</si>
  <si>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</si>
  <si>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</si>
  <si>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</si>
  <si>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</si>
  <si>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</si>
  <si>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</si>
  <si>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</si>
  <si>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</si>
  <si>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</si>
  <si>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</si>
  <si>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</si>
  <si>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</si>
  <si>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</si>
  <si>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</si>
  <si>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</si>
  <si>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</si>
  <si>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</si>
  <si>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</si>
  <si>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</si>
  <si>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</si>
  <si>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</si>
  <si>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</si>
  <si>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</si>
  <si>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</si>
  <si>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</si>
  <si>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</si>
  <si>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</si>
  <si>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</si>
  <si>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</si>
  <si>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</si>
  <si>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</si>
  <si>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</si>
  <si>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</si>
  <si>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</si>
  <si>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</si>
  <si>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</si>
  <si>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</si>
  <si>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</si>
  <si>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</si>
  <si>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</si>
  <si>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</si>
  <si>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</si>
  <si>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</si>
  <si>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</si>
  <si>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</si>
  <si>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</si>
  <si>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</si>
  <si>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</si>
  <si>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</si>
  <si>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</si>
  <si>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</si>
  <si>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</si>
  <si>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</si>
  <si>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</si>
  <si>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</si>
  <si>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</si>
  <si>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</si>
  <si>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</si>
  <si>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</si>
  <si>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</si>
  <si>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</si>
  <si>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</si>
  <si>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</si>
  <si>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</si>
  <si>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</si>
  <si>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</si>
  <si>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</si>
  <si>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</si>
  <si>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</si>
  <si>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</si>
  <si>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</si>
  <si>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</si>
  <si>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</si>
  <si>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</si>
  <si>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</si>
  <si>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</si>
  <si>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</si>
  <si>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</si>
  <si>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</si>
  <si>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</si>
  <si>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</si>
  <si>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</si>
  <si>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</si>
  <si>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</si>
  <si>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</si>
  <si>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</si>
  <si>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</si>
  <si>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</si>
  <si>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</si>
  <si>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</si>
  <si>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</si>
  <si>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</si>
  <si>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</si>
  <si>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</si>
  <si>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</si>
  <si>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</si>
  <si>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</si>
  <si>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</si>
  <si>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</si>
  <si>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</si>
  <si>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</si>
  <si>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</si>
  <si>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</si>
  <si>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</si>
  <si>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</si>
  <si>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</si>
  <si>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</si>
  <si>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</si>
  <si>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</si>
  <si>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</si>
  <si>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</si>
  <si>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</si>
  <si>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</si>
  <si>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</si>
  <si>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</si>
  <si>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</si>
  <si>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</si>
  <si>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</si>
  <si>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</si>
  <si>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</si>
  <si>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</si>
  <si>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</si>
  <si>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</si>
  <si>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</si>
  <si>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</si>
  <si>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</si>
  <si>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</si>
  <si>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</si>
  <si>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</si>
  <si>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</si>
  <si>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</si>
  <si>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</si>
  <si>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</si>
  <si>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</si>
  <si>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</si>
  <si>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</si>
  <si>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</si>
  <si>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</si>
  <si>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</si>
  <si>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</si>
  <si>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</si>
  <si>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</si>
  <si>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</si>
  <si>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</si>
  <si>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</si>
  <si>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</si>
  <si>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</si>
  <si>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</si>
  <si>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</si>
  <si>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</si>
  <si>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</si>
  <si>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</si>
  <si>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</si>
  <si>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</si>
  <si>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</si>
  <si>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</si>
  <si>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</si>
  <si>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</si>
  <si>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</si>
  <si>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</si>
  <si>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</si>
  <si>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</si>
  <si>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</si>
  <si>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</si>
  <si>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</si>
  <si>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</si>
  <si>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</si>
  <si>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</si>
  <si>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</si>
  <si>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</si>
  <si>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</si>
  <si>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</si>
  <si>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</si>
  <si>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</si>
  <si>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</si>
  <si>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</si>
  <si>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</si>
  <si>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</si>
  <si>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</si>
  <si>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</si>
  <si>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</si>
  <si>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</si>
  <si>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</si>
  <si>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</si>
  <si>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</si>
  <si>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</si>
  <si>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</si>
  <si>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</si>
  <si>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</si>
  <si>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</si>
  <si>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</si>
  <si>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</si>
  <si>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</si>
  <si>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</si>
  <si>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</si>
  <si>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</si>
  <si>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</si>
  <si>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</si>
  <si>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</si>
  <si>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</si>
  <si>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</si>
  <si>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</si>
  <si>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</si>
  <si>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</si>
  <si>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</si>
  <si>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</si>
  <si>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</si>
  <si>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</si>
  <si>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</si>
  <si>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</si>
  <si>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</si>
  <si>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</si>
  <si>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</si>
  <si>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</si>
  <si>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</si>
  <si>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</si>
  <si>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</si>
  <si>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</si>
  <si>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</si>
  <si>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</si>
  <si>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</si>
  <si>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</si>
  <si>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</si>
  <si>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</si>
  <si>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</si>
  <si>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</si>
  <si>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</si>
  <si>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</si>
  <si>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</si>
  <si>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</si>
  <si>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</si>
  <si>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</si>
  <si>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</si>
  <si>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</si>
  <si>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</si>
  <si>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</si>
  <si>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</si>
  <si>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</si>
  <si>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</si>
  <si>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</si>
  <si>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</si>
  <si>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</si>
  <si>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</si>
  <si>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</si>
  <si>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</si>
  <si>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</si>
  <si>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</si>
  <si>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</si>
  <si>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</si>
  <si>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</si>
  <si>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</si>
  <si>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</si>
  <si>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</si>
  <si>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</si>
  <si>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</si>
  <si>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</si>
  <si>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</si>
  <si>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</si>
  <si>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</si>
  <si>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</si>
  <si>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</si>
  <si>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</si>
  <si>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</si>
  <si>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</si>
  <si>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</si>
  <si>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</si>
  <si>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</si>
  <si>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</si>
  <si>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</si>
  <si>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</si>
  <si>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</si>
  <si>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</si>
  <si>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</si>
  <si>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</si>
  <si>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</si>
  <si>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</si>
  <si>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</si>
  <si>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</si>
  <si>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</si>
  <si>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</si>
  <si>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</si>
  <si>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</si>
  <si>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</si>
  <si>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</si>
  <si>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</si>
  <si>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</si>
  <si>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</si>
  <si>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</si>
  <si>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</si>
  <si>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</si>
  <si>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</si>
  <si>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</si>
  <si>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</si>
  <si>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</si>
  <si>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</si>
  <si>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</si>
  <si>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</si>
  <si>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</si>
  <si>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</si>
  <si>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</si>
  <si>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</si>
  <si>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</si>
  <si>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</si>
  <si>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</si>
  <si>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</si>
  <si>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</si>
  <si>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</si>
  <si>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</si>
  <si>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</si>
  <si>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</si>
  <si>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</si>
  <si>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</si>
  <si>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</si>
  <si>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</si>
  <si>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</si>
  <si>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</si>
  <si>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</si>
  <si>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</si>
  <si>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</si>
  <si>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</si>
  <si>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</si>
  <si>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</si>
  <si>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</si>
  <si>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</si>
  <si>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</si>
  <si>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</si>
  <si>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</si>
  <si>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</si>
  <si>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</si>
  <si>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</si>
  <si>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</si>
  <si>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</si>
  <si>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</si>
  <si>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</si>
  <si>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</si>
  <si>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</si>
  <si>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</si>
  <si>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</si>
  <si>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</si>
  <si>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</si>
  <si>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</si>
  <si>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</si>
  <si>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</si>
  <si>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</si>
  <si>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</si>
  <si>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</si>
  <si>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</si>
  <si>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</si>
  <si>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</si>
  <si>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</si>
  <si>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</si>
  <si>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</si>
  <si>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</si>
  <si>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</si>
  <si>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</si>
  <si>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</si>
  <si>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</si>
  <si>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</si>
  <si>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</si>
  <si>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</si>
  <si>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</si>
  <si>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</si>
  <si>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</si>
  <si>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</si>
  <si>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</si>
  <si>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</si>
  <si>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</si>
  <si>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</si>
  <si>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</si>
  <si>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</si>
  <si>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</si>
  <si>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</si>
  <si>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</si>
  <si>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</si>
  <si>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</si>
  <si>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</si>
  <si>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</si>
  <si>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</si>
  <si>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</si>
  <si>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</si>
  <si>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</si>
  <si>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</si>
  <si>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</si>
  <si>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</si>
  <si>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</si>
  <si>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</si>
  <si>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</si>
  <si>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</si>
  <si>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</si>
  <si>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</si>
  <si>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</si>
  <si>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</si>
  <si>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</si>
  <si>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</si>
  <si>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</si>
  <si>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</si>
  <si>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</si>
  <si>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</si>
  <si>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</si>
  <si>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</si>
  <si>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</si>
  <si>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</si>
  <si>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</si>
  <si>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</si>
  <si>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</si>
  <si>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</si>
  <si>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</si>
  <si>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</si>
  <si>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</si>
  <si>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</si>
  <si>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</si>
  <si>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</si>
  <si>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</si>
  <si>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</si>
  <si>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</si>
  <si>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</si>
  <si>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</si>
  <si>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</si>
  <si>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</si>
  <si>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</si>
  <si>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</si>
  <si>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</si>
  <si>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</si>
  <si>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</si>
  <si>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</si>
  <si>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</si>
  <si>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</si>
  <si>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</si>
  <si>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</si>
  <si>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</si>
  <si>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</si>
  <si>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</si>
  <si>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</si>
  <si>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</si>
  <si>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</si>
  <si>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</si>
  <si>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</si>
  <si>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</si>
  <si>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</si>
  <si>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</si>
  <si>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</si>
  <si>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</si>
  <si>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</si>
  <si>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</si>
  <si>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</si>
  <si>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</si>
  <si>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</si>
  <si>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</si>
  <si>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</si>
  <si>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</si>
  <si>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</si>
  <si>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</si>
  <si>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</si>
  <si>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</si>
  <si>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</si>
  <si>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</si>
  <si>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</si>
  <si>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</si>
  <si>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</si>
  <si>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</si>
  <si>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</si>
  <si>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</si>
  <si>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</si>
  <si>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</si>
  <si>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</si>
  <si>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</si>
  <si>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</si>
  <si>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</si>
  <si>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</si>
  <si>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</si>
  <si>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</si>
  <si>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</si>
  <si>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</si>
  <si>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</si>
  <si>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</si>
  <si>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</si>
  <si>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</si>
  <si>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</si>
  <si>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</si>
  <si>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</si>
  <si>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</si>
  <si>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</si>
  <si>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</si>
  <si>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</si>
  <si>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</si>
  <si>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</si>
  <si>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</si>
  <si>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</si>
  <si>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</si>
  <si>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</si>
  <si>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</si>
  <si>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</si>
  <si>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</si>
  <si>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</si>
  <si>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</si>
  <si>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</si>
  <si>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</si>
  <si>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</si>
  <si>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</si>
  <si>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</si>
  <si>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</si>
  <si>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</si>
  <si>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</si>
  <si>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</si>
  <si>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</si>
  <si>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</si>
  <si>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</si>
  <si>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</si>
  <si>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</si>
  <si>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</si>
  <si>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</si>
  <si>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</si>
  <si>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</si>
  <si>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</si>
  <si>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</si>
  <si>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</si>
  <si>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</si>
  <si>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</si>
  <si>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</si>
  <si>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</si>
  <si>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</si>
  <si>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</si>
  <si>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</si>
  <si>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</si>
  <si>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</si>
  <si>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</si>
  <si>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</si>
  <si>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</si>
  <si>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</si>
  <si>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</si>
  <si>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</si>
  <si>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</si>
  <si>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</si>
  <si>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</si>
  <si>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</si>
  <si>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</si>
  <si>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</si>
  <si>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</si>
  <si>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</si>
  <si>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</si>
  <si>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</si>
  <si>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</si>
  <si>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</si>
  <si>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</si>
  <si>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</si>
  <si>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</si>
  <si>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</si>
  <si>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</si>
  <si>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</si>
  <si>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</si>
  <si>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</si>
  <si>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</si>
  <si>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</si>
  <si>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</si>
  <si>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</si>
  <si>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</si>
  <si>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</si>
  <si>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</si>
  <si>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</si>
  <si>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</si>
  <si>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</si>
  <si>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</si>
  <si>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</si>
  <si>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</si>
  <si>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</si>
  <si>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</si>
  <si>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</si>
  <si>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</si>
  <si>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</si>
  <si>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</si>
  <si>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</si>
  <si>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</si>
  <si>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</si>
  <si>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</si>
  <si>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</si>
  <si>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</si>
  <si>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</si>
  <si>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</si>
  <si>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</si>
  <si>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</si>
  <si>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</si>
  <si>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</si>
  <si>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</si>
  <si>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</si>
  <si>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</si>
  <si>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</si>
  <si>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</si>
  <si>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</si>
  <si>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</si>
  <si>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</si>
  <si>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</si>
  <si>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</si>
  <si>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</si>
  <si>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</si>
  <si>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</si>
  <si>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</si>
  <si>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</si>
  <si>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</si>
  <si>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</si>
  <si>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</si>
  <si>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</si>
  <si>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</si>
  <si>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</si>
  <si>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</si>
  <si>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</si>
  <si>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</si>
  <si>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</si>
  <si>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</si>
  <si>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</si>
  <si>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</si>
  <si>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</si>
  <si>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</si>
  <si>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</si>
  <si>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</si>
  <si>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</si>
  <si>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</si>
  <si>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</si>
  <si>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</si>
  <si>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</si>
  <si>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</si>
  <si>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</si>
  <si>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</si>
  <si>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</si>
  <si>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</si>
  <si>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</si>
  <si>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</si>
  <si>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</si>
  <si>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</si>
  <si>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</si>
  <si>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</si>
  <si>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</si>
  <si>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</si>
  <si>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</si>
  <si>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</si>
  <si>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</si>
  <si>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</si>
  <si>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</si>
  <si>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</si>
  <si>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</si>
  <si>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</si>
  <si>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</si>
  <si>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</si>
  <si>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</si>
  <si>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</si>
  <si>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</si>
  <si>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</si>
  <si>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</si>
  <si>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</si>
  <si>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</si>
  <si>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</si>
  <si>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</si>
  <si>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</si>
  <si>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</si>
  <si>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</si>
  <si>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</si>
  <si>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</si>
  <si>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</si>
  <si>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</si>
  <si>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</si>
  <si>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</si>
  <si>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</si>
  <si>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</si>
  <si>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</si>
  <si>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</si>
  <si>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</si>
  <si>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</si>
  <si>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</si>
  <si>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</si>
  <si>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</si>
  <si>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</si>
  <si>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</si>
  <si>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</si>
  <si>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</si>
  <si>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</si>
  <si>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</si>
  <si>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</si>
  <si>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</si>
  <si>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</si>
  <si>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</si>
  <si>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</si>
  <si>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</si>
  <si>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</si>
  <si>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</si>
  <si>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</si>
  <si>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</si>
  <si>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</si>
  <si>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</si>
  <si>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</si>
  <si>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</si>
  <si>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</si>
  <si>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</si>
  <si>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</si>
  <si>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</si>
  <si>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</si>
  <si>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</si>
  <si>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</si>
  <si>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</si>
  <si>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</si>
  <si>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</si>
  <si>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</si>
  <si>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</si>
  <si>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</si>
  <si>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</si>
  <si>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</si>
  <si>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</si>
  <si>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</si>
  <si>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</si>
  <si>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</si>
  <si>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</si>
  <si>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</si>
  <si>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</si>
  <si>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</si>
  <si>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</si>
  <si>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</si>
  <si>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</si>
  <si>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</si>
  <si>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</si>
  <si>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</si>
  <si>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</si>
  <si>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</si>
  <si>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</si>
  <si>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</si>
  <si>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</si>
  <si>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</si>
  <si>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</si>
  <si>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</si>
  <si>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</si>
  <si>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</si>
  <si>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</si>
  <si>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</si>
  <si>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</si>
  <si>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</si>
  <si>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</si>
  <si>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</si>
  <si>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</si>
  <si>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</si>
  <si>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</si>
  <si>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</si>
  <si>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</si>
  <si>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</si>
  <si>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</si>
  <si>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</si>
  <si>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</si>
  <si>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</si>
  <si>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</si>
  <si>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</si>
  <si>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</si>
  <si>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</si>
  <si>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</si>
  <si>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</si>
  <si>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</si>
  <si>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</si>
  <si>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</si>
  <si>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</si>
  <si>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</si>
  <si>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</si>
  <si>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</si>
  <si>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</si>
  <si>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</si>
  <si>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</si>
  <si>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</si>
  <si>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</si>
  <si>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</si>
  <si>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</si>
  <si>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</si>
  <si>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</si>
  <si>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</si>
  <si>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</si>
  <si>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</si>
  <si>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</si>
  <si>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</si>
  <si>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</si>
  <si>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</si>
  <si>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</si>
  <si>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</si>
  <si>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</si>
  <si>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</si>
  <si>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</si>
  <si>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</si>
  <si>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</si>
  <si>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</si>
  <si>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</si>
  <si>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</si>
  <si>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</si>
  <si>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</si>
  <si>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</si>
  <si>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</si>
  <si>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</si>
  <si>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</si>
  <si>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</si>
  <si>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</si>
  <si>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</si>
  <si>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</si>
  <si>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</si>
  <si>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</si>
  <si>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</si>
  <si>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</si>
  <si>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</si>
  <si>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</si>
  <si>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</si>
  <si>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</si>
  <si>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</si>
  <si>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</si>
  <si>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</si>
  <si>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</si>
  <si>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</si>
  <si>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</si>
  <si>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</si>
  <si>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</si>
  <si>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</si>
  <si>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</si>
  <si>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</si>
  <si>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</si>
  <si>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</si>
  <si>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</si>
  <si>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</si>
  <si>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</si>
  <si>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</si>
  <si>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</si>
  <si>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</si>
  <si>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</si>
  <si>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</si>
  <si>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</si>
  <si>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</si>
  <si>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</si>
  <si>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</si>
  <si>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</si>
  <si>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</si>
  <si>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</si>
  <si>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</si>
  <si>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</si>
  <si>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</si>
  <si>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</si>
  <si>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</si>
  <si>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</si>
  <si>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</si>
  <si>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</si>
  <si>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</si>
  <si>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</si>
  <si>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</si>
  <si>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</si>
  <si>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</si>
  <si>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</si>
  <si>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</si>
  <si>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</si>
  <si>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</si>
  <si>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</si>
  <si>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</si>
  <si>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</si>
  <si>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</si>
  <si>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</si>
  <si>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</si>
  <si>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</si>
  <si>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</si>
  <si>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</si>
  <si>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</si>
  <si>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</si>
  <si>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</si>
  <si>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</si>
  <si>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</si>
  <si>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</si>
  <si>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</si>
  <si>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</si>
  <si>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</si>
  <si>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</si>
  <si>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</si>
  <si>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</si>
  <si>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</si>
  <si>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</si>
  <si>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</si>
  <si>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</si>
  <si>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</si>
  <si>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</si>
  <si>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</si>
  <si>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</si>
  <si>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</si>
  <si>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</si>
  <si>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</si>
  <si>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</si>
  <si>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</si>
  <si>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</si>
  <si>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</si>
  <si>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</si>
  <si>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</si>
  <si>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</si>
  <si>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</si>
  <si>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</si>
  <si>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</si>
  <si>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</si>
  <si>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</si>
  <si>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</si>
  <si>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</si>
  <si>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</si>
  <si>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</si>
  <si>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</si>
  <si>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</si>
  <si>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</si>
  <si>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</si>
  <si>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</si>
  <si>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</si>
  <si>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</si>
  <si>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</si>
  <si>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</si>
  <si>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</si>
  <si>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</si>
  <si>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</si>
  <si>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</si>
  <si>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</si>
  <si>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</si>
  <si>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</si>
  <si>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</si>
  <si>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</si>
  <si>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</si>
  <si>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</si>
  <si>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</si>
  <si>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</si>
  <si>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</si>
  <si>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</si>
  <si>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</si>
  <si>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</si>
  <si>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</si>
  <si>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</si>
  <si>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</si>
  <si>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</si>
  <si>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</si>
  <si>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</si>
  <si>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</si>
  <si>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</si>
  <si>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</si>
  <si>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</si>
  <si>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</si>
  <si>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</si>
  <si>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</si>
  <si>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</si>
  <si>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</si>
  <si>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</si>
  <si>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</si>
  <si>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</si>
  <si>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</si>
  <si>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</si>
  <si>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</si>
  <si>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</si>
  <si>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</si>
  <si>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</si>
  <si>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</si>
  <si>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</si>
  <si>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</si>
  <si>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</si>
  <si>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</si>
  <si>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</si>
  <si>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</si>
  <si>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</si>
  <si>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</si>
  <si>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</si>
  <si>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</si>
  <si>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</si>
  <si>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</si>
  <si>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</si>
  <si>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</si>
  <si>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</si>
  <si>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</si>
  <si>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</si>
  <si>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</si>
  <si>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</si>
  <si>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</si>
  <si>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</si>
  <si>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</si>
  <si>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</si>
  <si>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</si>
  <si>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</si>
  <si>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</si>
  <si>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</si>
  <si>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</si>
  <si>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</si>
  <si>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</si>
  <si>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</si>
  <si>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</si>
  <si>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</si>
  <si>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</si>
  <si>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</si>
  <si>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</si>
  <si>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</si>
  <si>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</si>
  <si>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</si>
  <si>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</si>
  <si>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</si>
  <si>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</si>
  <si>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</si>
  <si>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</si>
  <si>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</si>
  <si>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</si>
  <si>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</si>
  <si>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</si>
  <si>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</si>
  <si>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</si>
  <si>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</si>
  <si>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</si>
  <si>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</si>
  <si>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</si>
  <si>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</si>
  <si>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</si>
  <si>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</si>
  <si>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</si>
  <si>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</si>
  <si>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</si>
  <si>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</si>
  <si>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</si>
  <si>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</si>
  <si>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</si>
  <si>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</si>
  <si>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</si>
  <si>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</si>
  <si>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</si>
  <si>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</si>
  <si>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</si>
  <si>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</si>
  <si>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</si>
  <si>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</si>
  <si>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</si>
  <si>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</si>
  <si>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</si>
  <si>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</si>
  <si>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</si>
  <si>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</si>
  <si>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</si>
  <si>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</si>
  <si>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</si>
  <si>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</si>
  <si>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</si>
  <si>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</si>
  <si>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</si>
  <si>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</si>
  <si>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</si>
  <si>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</si>
  <si>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</si>
  <si>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</si>
  <si>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</si>
  <si>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</si>
  <si>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</si>
  <si>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</si>
  <si>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</si>
  <si>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</si>
  <si>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</si>
  <si>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</si>
  <si>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</si>
  <si>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</si>
  <si>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</si>
  <si>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</si>
  <si>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</si>
  <si>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</si>
  <si>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</si>
  <si>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</si>
  <si>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</si>
  <si>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</si>
  <si>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</si>
  <si>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</si>
  <si>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</si>
  <si>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</si>
  <si>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</si>
  <si>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</si>
  <si>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</si>
  <si>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</si>
  <si>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</si>
  <si>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</si>
  <si>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</si>
  <si>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</si>
  <si>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</si>
  <si>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</si>
  <si>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</si>
  <si>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</si>
  <si>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</si>
  <si>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</si>
  <si>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</si>
  <si>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</si>
  <si>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</si>
  <si>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</si>
  <si>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</si>
  <si>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</si>
  <si>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</si>
  <si>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</si>
  <si>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</si>
  <si>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</si>
  <si>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</si>
  <si>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</si>
  <si>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</si>
  <si>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</si>
  <si>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</si>
  <si>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</si>
  <si>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</si>
  <si>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</si>
  <si>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</si>
  <si>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</si>
  <si>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</si>
  <si>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</si>
  <si>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</si>
  <si>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</si>
  <si>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</si>
  <si>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</si>
  <si>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</si>
  <si>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</si>
  <si>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</si>
  <si>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</si>
  <si>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</si>
  <si>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</si>
  <si>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</si>
  <si>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</si>
  <si>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</si>
  <si>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</si>
  <si>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</si>
  <si>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</si>
  <si>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</si>
  <si>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</si>
  <si>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</si>
  <si>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</si>
  <si>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</si>
  <si>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</si>
  <si>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</si>
  <si>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</si>
  <si>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</si>
  <si>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</si>
  <si>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</si>
  <si>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</si>
  <si>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</si>
  <si>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</si>
  <si>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</si>
  <si>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</si>
  <si>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</si>
  <si>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</si>
  <si>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</si>
  <si>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</si>
  <si>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</si>
  <si>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</si>
  <si>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</si>
  <si>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</si>
  <si>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</si>
  <si>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</si>
  <si>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</si>
  <si>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</si>
  <si>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</si>
  <si>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</si>
  <si>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</si>
  <si>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</si>
  <si>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</si>
  <si>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</si>
  <si>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</si>
  <si>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</si>
  <si>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</si>
  <si>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</si>
  <si>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</si>
  <si>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</si>
  <si>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</si>
  <si>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</si>
  <si>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</si>
  <si>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</si>
  <si>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</si>
  <si>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</si>
  <si>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</si>
  <si>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</si>
  <si>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</si>
  <si>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</si>
  <si>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</si>
  <si>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</si>
  <si>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</si>
  <si>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</si>
  <si>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</si>
  <si>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</si>
  <si>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</si>
  <si>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</si>
  <si>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</si>
  <si>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</si>
  <si>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</si>
  <si>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</si>
  <si>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</si>
  <si>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</si>
  <si>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</si>
  <si>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</si>
  <si>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</si>
  <si>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</si>
  <si>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</si>
  <si>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</si>
  <si>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</si>
  <si>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</si>
  <si>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</si>
  <si>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</si>
  <si>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</si>
  <si>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</si>
  <si>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</si>
  <si>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</si>
  <si>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</si>
  <si>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</si>
  <si>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</si>
  <si>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</si>
  <si>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</si>
  <si>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</si>
  <si>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</si>
  <si>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</si>
  <si>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</si>
  <si>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</si>
  <si>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</si>
  <si>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</si>
  <si>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</si>
  <si>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</si>
  <si>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</si>
  <si>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</si>
  <si>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</si>
  <si>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</si>
  <si>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</si>
  <si>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</si>
  <si>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</si>
  <si>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</si>
  <si>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</si>
  <si>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</si>
  <si>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</si>
  <si>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</si>
  <si>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</si>
  <si>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</si>
  <si>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</si>
  <si>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</si>
  <si>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</si>
  <si>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</si>
  <si>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</si>
  <si>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</si>
  <si>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</si>
  <si>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</si>
  <si>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</si>
  <si>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</si>
  <si>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</si>
  <si>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</si>
  <si>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</si>
  <si>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</si>
  <si>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</si>
  <si>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</si>
  <si>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</si>
  <si>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</si>
  <si>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</si>
  <si>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</si>
  <si>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</si>
  <si>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</si>
  <si>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</si>
  <si>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</si>
  <si>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</si>
  <si>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</si>
  <si>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</si>
  <si>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</si>
  <si>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</si>
  <si>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</si>
  <si>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</si>
  <si>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</si>
  <si>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</si>
  <si>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</si>
  <si>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</si>
  <si>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</si>
  <si>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</si>
  <si>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</si>
  <si>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</si>
  <si>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</si>
  <si>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</si>
  <si>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</si>
  <si>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</si>
  <si>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</si>
  <si>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</si>
  <si>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</si>
  <si>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</si>
  <si>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</si>
  <si>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</si>
  <si>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</si>
  <si>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</si>
  <si>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</si>
  <si>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</si>
  <si>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</si>
  <si>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</si>
  <si>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</si>
  <si>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</si>
  <si>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</si>
  <si>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</si>
  <si>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</si>
  <si>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</si>
  <si>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</si>
  <si>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</si>
  <si>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</si>
  <si>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</si>
  <si>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</si>
  <si>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</si>
  <si>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</si>
  <si>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</si>
  <si>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</si>
  <si>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</si>
  <si>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</si>
  <si>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</si>
  <si>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</si>
  <si>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</si>
  <si>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</si>
  <si>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</si>
  <si>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</si>
  <si>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</si>
  <si>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</si>
  <si>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</si>
  <si>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</si>
  <si>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</si>
  <si>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</si>
  <si>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</si>
  <si>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</si>
  <si>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</si>
  <si>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</si>
  <si>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</si>
  <si>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</si>
  <si>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</si>
  <si>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</si>
  <si>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</si>
  <si>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</si>
  <si>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</si>
  <si>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</si>
  <si>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</si>
  <si>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</si>
  <si>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</si>
  <si>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</si>
  <si>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</si>
  <si>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</si>
  <si>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</si>
  <si>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</si>
  <si>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</si>
  <si>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</si>
  <si>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</si>
  <si>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</si>
  <si>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</si>
  <si>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</si>
  <si>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</si>
  <si>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</si>
  <si>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</si>
  <si>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</si>
  <si>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</si>
  <si>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</si>
  <si>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</si>
  <si>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</si>
  <si>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</si>
  <si>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</si>
  <si>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</si>
  <si>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</si>
  <si>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</si>
  <si>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</si>
  <si>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</si>
  <si>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</si>
  <si>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</si>
  <si>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</si>
  <si>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</si>
  <si>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</si>
  <si>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</si>
  <si>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</si>
  <si>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</si>
  <si>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</si>
  <si>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</si>
  <si>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</si>
  <si>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</si>
  <si>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</si>
  <si>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</si>
  <si>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</si>
  <si>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</si>
  <si>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</si>
  <si>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</si>
  <si>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</si>
  <si>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</si>
  <si>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</si>
  <si>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</si>
  <si>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</si>
  <si>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</si>
  <si>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</si>
  <si>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</si>
  <si>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</si>
  <si>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</si>
  <si>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</si>
  <si>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</si>
  <si>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</si>
  <si>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</si>
  <si>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</si>
  <si>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</si>
  <si>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</si>
  <si>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</si>
  <si>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</si>
  <si>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</si>
  <si>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</si>
  <si>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</si>
  <si>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</si>
  <si>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</si>
  <si>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</si>
  <si>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</si>
  <si>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</si>
  <si>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</si>
  <si>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</si>
  <si>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</si>
  <si>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</si>
  <si>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</si>
  <si>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</si>
  <si>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</si>
  <si>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</si>
  <si>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</si>
  <si>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</si>
  <si>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</si>
  <si>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</si>
  <si>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</si>
  <si>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</si>
  <si>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</si>
  <si>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</si>
  <si>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</si>
  <si>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</si>
  <si>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</si>
  <si>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</si>
  <si>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</si>
  <si>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</si>
  <si>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</si>
  <si>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</si>
  <si>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</si>
  <si>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</si>
  <si>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</si>
  <si>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</si>
  <si>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</si>
  <si>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</si>
  <si>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</si>
  <si>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</si>
  <si>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</si>
  <si>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</si>
  <si>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</si>
  <si>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</si>
  <si>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</si>
  <si>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</si>
  <si>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</si>
  <si>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</si>
  <si>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</si>
  <si>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</si>
  <si>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</si>
  <si>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</si>
  <si>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</si>
  <si>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</si>
  <si>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</si>
  <si>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</si>
  <si>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</si>
  <si>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</si>
  <si>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</si>
  <si>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</si>
  <si>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</si>
  <si>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</si>
  <si>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</si>
  <si>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</si>
  <si>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</si>
  <si>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</si>
  <si>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</si>
  <si>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</si>
  <si>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</si>
  <si>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</si>
  <si>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</si>
  <si>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</si>
  <si>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</si>
  <si>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</si>
  <si>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</si>
  <si>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</si>
  <si>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</si>
  <si>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</si>
  <si>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</si>
  <si>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</si>
  <si>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</si>
  <si>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</si>
  <si>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</si>
  <si>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</si>
  <si>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</si>
  <si>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</si>
  <si>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</si>
  <si>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</si>
  <si>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</si>
  <si>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</si>
  <si>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</si>
  <si>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</si>
  <si>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</si>
  <si>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</si>
  <si>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</si>
  <si>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</si>
  <si>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</si>
  <si>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</si>
  <si>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</si>
  <si>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</si>
  <si>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</si>
  <si>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</si>
  <si>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</si>
  <si>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</si>
  <si>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</si>
  <si>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</si>
  <si>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</si>
  <si>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</si>
  <si>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</si>
  <si>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</si>
  <si>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</si>
  <si>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</si>
  <si>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</si>
  <si>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</si>
  <si>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</si>
  <si>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</si>
  <si>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</si>
  <si>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</si>
  <si>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</si>
  <si>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</si>
  <si>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</si>
  <si>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</si>
  <si>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</si>
  <si>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</si>
  <si>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</si>
  <si>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</si>
  <si>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</si>
  <si>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</si>
  <si>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</si>
  <si>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</si>
  <si>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</si>
  <si>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</si>
  <si>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</si>
  <si>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</si>
  <si>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</si>
  <si>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</si>
  <si>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</si>
  <si>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</si>
  <si>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</si>
  <si>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</si>
  <si>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</si>
  <si>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</si>
  <si>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</si>
  <si>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</si>
  <si>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</si>
  <si>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</si>
  <si>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</si>
  <si>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</si>
  <si>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</si>
  <si>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</si>
  <si>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</si>
  <si>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</si>
  <si>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</si>
  <si>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</si>
  <si>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</si>
  <si>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</si>
  <si>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</si>
  <si>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</si>
  <si>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</si>
  <si>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</si>
  <si>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</si>
  <si>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</si>
  <si>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</si>
  <si>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</si>
  <si>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</si>
  <si>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</si>
  <si>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</si>
  <si>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</si>
  <si>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</si>
  <si>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</si>
  <si>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</si>
  <si>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</si>
  <si>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</si>
  <si>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</si>
  <si>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</si>
  <si>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</si>
  <si>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</si>
  <si>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</si>
  <si>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</si>
  <si>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</si>
  <si>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</si>
  <si>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</si>
  <si>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</si>
  <si>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</si>
  <si>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</si>
  <si>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</si>
  <si>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</si>
  <si>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</si>
  <si>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</si>
  <si>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</si>
  <si>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</si>
  <si>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</si>
  <si>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</si>
  <si>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</si>
  <si>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</si>
  <si>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</si>
  <si>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</si>
  <si>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</si>
  <si>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</si>
  <si>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</si>
  <si>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</si>
  <si>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</si>
  <si>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</si>
  <si>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</si>
  <si>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</si>
  <si>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</si>
  <si>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</si>
  <si>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</si>
  <si>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</si>
  <si>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</si>
  <si>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</si>
  <si>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</si>
  <si>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</si>
  <si>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</si>
  <si>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</si>
  <si>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</si>
  <si>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</si>
  <si>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</si>
  <si>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</si>
  <si>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</si>
  <si>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</si>
  <si>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</si>
  <si>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</si>
  <si>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</si>
  <si>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</si>
  <si>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</si>
  <si>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</si>
  <si>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</si>
  <si>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</si>
  <si>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</si>
  <si>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</si>
  <si>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</si>
  <si>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</si>
  <si>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</si>
  <si>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</si>
  <si>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</si>
  <si>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</si>
  <si>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</si>
  <si>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</si>
  <si>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</si>
  <si>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</si>
  <si>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</si>
  <si>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</si>
  <si>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</si>
  <si>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</si>
  <si>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</si>
  <si>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</si>
  <si>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</si>
  <si>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</si>
  <si>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</si>
  <si>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</si>
  <si>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</si>
  <si>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</si>
  <si>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</si>
  <si>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</si>
  <si>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</si>
  <si>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</si>
  <si>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</si>
  <si>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</si>
  <si>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</si>
  <si>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</si>
  <si>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</si>
  <si>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</si>
  <si>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</si>
  <si>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</si>
  <si>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</si>
  <si>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</si>
  <si>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</si>
  <si>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</si>
  <si>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</si>
  <si>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</si>
  <si>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</si>
  <si>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</si>
  <si>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</si>
  <si>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</si>
  <si>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</si>
  <si>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</si>
  <si>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</si>
  <si>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</si>
  <si>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</si>
  <si>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</si>
  <si>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</si>
  <si>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</si>
  <si>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</si>
  <si>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</si>
  <si>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</si>
  <si>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</si>
  <si>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</si>
  <si>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</si>
  <si>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</si>
  <si>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</si>
  <si>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</si>
  <si>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</si>
  <si>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</si>
  <si>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</si>
  <si>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</si>
  <si>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</si>
  <si>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</si>
  <si>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</si>
  <si>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</si>
  <si>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</si>
  <si>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</si>
  <si>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</si>
  <si>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</si>
  <si>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</si>
  <si>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</si>
  <si>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</si>
  <si>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</si>
  <si>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</si>
  <si>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</si>
  <si>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</si>
  <si>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</si>
  <si>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</si>
  <si>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</si>
  <si>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</si>
  <si>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</si>
  <si>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</si>
  <si>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</si>
  <si>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</si>
  <si>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</si>
  <si>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</si>
  <si>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</si>
  <si>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</si>
  <si>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</si>
  <si>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</si>
  <si>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</si>
  <si>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</si>
  <si>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</si>
  <si>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</si>
  <si>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</si>
  <si>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</si>
  <si>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</si>
  <si>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</si>
  <si>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</si>
  <si>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</si>
  <si>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</si>
  <si>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</si>
  <si>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</si>
  <si>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</si>
  <si>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</si>
  <si>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</si>
  <si>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</si>
  <si>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</si>
  <si>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</si>
  <si>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</si>
  <si>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</si>
  <si>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</si>
  <si>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</si>
  <si>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</si>
  <si>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</si>
  <si>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</si>
  <si>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</si>
  <si>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</si>
  <si>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</si>
  <si>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</si>
  <si>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</si>
  <si>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</si>
  <si>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</si>
  <si>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</si>
  <si>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</si>
  <si>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</si>
  <si>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</si>
  <si>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</si>
  <si>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</si>
  <si>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</si>
  <si>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</si>
  <si>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</si>
  <si>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</si>
  <si>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</si>
  <si>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</si>
  <si>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</si>
  <si>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</si>
  <si>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</si>
  <si>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</si>
  <si>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</si>
  <si>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</si>
  <si>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</si>
  <si>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</si>
  <si>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</si>
  <si>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</si>
  <si>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</si>
  <si>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</si>
  <si>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</si>
  <si>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</si>
  <si>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</si>
  <si>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</si>
  <si>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</si>
  <si>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</si>
  <si>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</si>
  <si>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</si>
  <si>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</si>
  <si>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</si>
  <si>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</si>
  <si>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</si>
  <si>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</si>
  <si>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</si>
  <si>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</si>
  <si>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</si>
  <si>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</si>
  <si>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</si>
  <si>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</si>
  <si>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</si>
  <si>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</si>
  <si>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</si>
  <si>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</si>
  <si>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</si>
  <si>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</si>
  <si>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</si>
  <si>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</si>
  <si>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</si>
  <si>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</si>
  <si>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</si>
  <si>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</si>
  <si>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</si>
  <si>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</si>
  <si>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</si>
  <si>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</si>
  <si>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</si>
  <si>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</si>
  <si>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</si>
  <si>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</si>
  <si>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</si>
  <si>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</si>
  <si>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</si>
  <si>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</si>
  <si>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</si>
  <si>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</si>
  <si>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</si>
  <si>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</si>
  <si>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</si>
  <si>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</si>
  <si>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</si>
  <si>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</si>
  <si>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</si>
  <si>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</si>
  <si>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</si>
  <si>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</si>
  <si>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</si>
  <si>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</si>
  <si>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</si>
  <si>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</si>
  <si>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</si>
  <si>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</si>
  <si>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</si>
  <si>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</si>
  <si>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</si>
  <si>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</si>
  <si>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</si>
  <si>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</si>
  <si>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</si>
  <si>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</si>
  <si>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</si>
  <si>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</si>
  <si>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</si>
  <si>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</si>
  <si>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</si>
  <si>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</si>
  <si>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</si>
  <si>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</si>
  <si>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</si>
  <si>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</si>
  <si>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</si>
  <si>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</si>
  <si>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</si>
  <si>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</si>
  <si>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</si>
  <si>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</si>
  <si>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</si>
  <si>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</si>
  <si>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</si>
  <si>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</si>
  <si>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</si>
  <si>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</si>
  <si>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</si>
  <si>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</si>
  <si>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</si>
  <si>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</si>
  <si>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</si>
  <si>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</si>
  <si>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</si>
  <si>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</si>
  <si>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</si>
  <si>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</si>
  <si>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</si>
  <si>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</si>
  <si>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</si>
  <si>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</si>
  <si>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</si>
  <si>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</si>
  <si>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</si>
  <si>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</si>
  <si>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</si>
  <si>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</si>
  <si>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</si>
  <si>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</si>
  <si>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</si>
  <si>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</si>
  <si>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</si>
  <si>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</si>
  <si>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</si>
  <si>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</si>
  <si>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</si>
  <si>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</si>
  <si>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</si>
  <si>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</si>
  <si>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</si>
  <si>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</si>
  <si>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</si>
  <si>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</si>
  <si>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</si>
  <si>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</si>
  <si>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</si>
  <si>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</si>
  <si>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</si>
  <si>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</si>
  <si>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</si>
  <si>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</si>
  <si>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</si>
  <si>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</si>
  <si>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</si>
  <si>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</si>
  <si>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</si>
  <si>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</si>
  <si>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</si>
  <si>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</si>
  <si>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</si>
  <si>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</si>
  <si>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</si>
  <si>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</si>
  <si>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</si>
  <si>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</si>
  <si>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</si>
  <si>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</si>
  <si>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</si>
  <si>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</si>
  <si>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</si>
  <si>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</si>
  <si>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</si>
  <si>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</si>
  <si>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</si>
  <si>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</si>
  <si>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</si>
  <si>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</si>
  <si>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</si>
  <si>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</si>
  <si>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</si>
  <si>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</si>
  <si>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</si>
  <si>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</si>
  <si>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</si>
  <si>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</si>
  <si>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</si>
  <si>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</si>
  <si>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</si>
  <si>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</si>
  <si>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</si>
  <si>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</si>
  <si>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</si>
  <si>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</si>
  <si>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</si>
  <si>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</si>
  <si>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</si>
  <si>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</si>
  <si>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</si>
  <si>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</si>
  <si>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</si>
  <si>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</si>
  <si>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</si>
  <si>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</si>
  <si>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</si>
  <si>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</si>
  <si>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</si>
  <si>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</si>
  <si>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</si>
  <si>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</si>
  <si>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</si>
  <si>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</si>
  <si>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</si>
  <si>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</si>
  <si>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</si>
  <si>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</si>
  <si>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</si>
  <si>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</si>
  <si>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</si>
  <si>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</si>
  <si>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</si>
  <si>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</si>
  <si>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</si>
  <si>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</si>
  <si>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</si>
  <si>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</si>
  <si>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</si>
  <si>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</si>
  <si>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</si>
  <si>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</si>
  <si>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</si>
  <si>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</si>
  <si>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</si>
  <si>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</si>
  <si>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</si>
  <si>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</si>
  <si>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</si>
  <si>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</si>
  <si>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</si>
  <si>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</si>
  <si>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</si>
  <si>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</si>
  <si>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</si>
  <si>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</si>
  <si>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</si>
  <si>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</si>
  <si>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</si>
  <si>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</si>
  <si>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</si>
  <si>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</si>
  <si>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</si>
  <si>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</si>
  <si>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</si>
  <si>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</si>
  <si>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</si>
  <si>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</si>
  <si>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</si>
  <si>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</si>
  <si>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</si>
  <si>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</si>
  <si>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</si>
  <si>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</si>
  <si>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</si>
  <si>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</si>
  <si>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</si>
  <si>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</si>
  <si>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</si>
  <si>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</si>
  <si>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</si>
  <si>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</si>
  <si>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</si>
  <si>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</si>
  <si>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</si>
  <si>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</si>
  <si>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</si>
  <si>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</si>
  <si>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</si>
  <si>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</si>
  <si>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</si>
  <si>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</si>
  <si>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</si>
  <si>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</si>
  <si>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</si>
  <si>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</si>
  <si>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</si>
  <si>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</si>
  <si>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</si>
  <si>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</si>
  <si>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</si>
  <si>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</si>
  <si>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</si>
  <si>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</si>
  <si>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</si>
  <si>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</si>
  <si>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</si>
  <si>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</si>
  <si>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</si>
  <si>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</si>
  <si>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</si>
  <si>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</si>
  <si>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</si>
  <si>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</si>
  <si>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</si>
  <si>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</si>
  <si>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</si>
  <si>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</si>
  <si>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</si>
  <si>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</si>
  <si>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</si>
  <si>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</si>
  <si>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</si>
  <si>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</si>
  <si>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</si>
  <si>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</si>
  <si>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</si>
  <si>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</si>
  <si>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</si>
  <si>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</si>
  <si>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</si>
  <si>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</si>
  <si>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</si>
  <si>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</si>
  <si>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</si>
  <si>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</si>
  <si>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</si>
  <si>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</si>
  <si>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</si>
  <si>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</si>
  <si>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</si>
  <si>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</si>
  <si>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</si>
  <si>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</si>
  <si>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</si>
  <si>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</si>
  <si>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</si>
  <si>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</si>
  <si>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</si>
  <si>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</si>
  <si>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</si>
  <si>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</si>
  <si>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</si>
  <si>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</si>
  <si>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</si>
  <si>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</si>
  <si>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</si>
  <si>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</si>
  <si>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</si>
  <si>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</si>
  <si>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</si>
  <si>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</si>
  <si>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</si>
  <si>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</si>
  <si>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</si>
  <si>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</si>
  <si>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</si>
  <si>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</si>
  <si>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</si>
  <si>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</si>
  <si>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</si>
  <si>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</si>
  <si>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</si>
  <si>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</si>
  <si>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</si>
  <si>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</si>
  <si>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</si>
  <si>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</si>
  <si>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</si>
  <si>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</si>
  <si>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</si>
  <si>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</si>
  <si>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</si>
  <si>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</si>
  <si>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</si>
  <si>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</si>
  <si>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</si>
  <si>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</si>
  <si>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</si>
  <si>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</si>
  <si>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</si>
  <si>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</si>
  <si>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</si>
  <si>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</si>
  <si>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</si>
  <si>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</si>
  <si>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</si>
  <si>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</si>
  <si>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</si>
  <si>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</si>
  <si>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</si>
  <si>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</si>
  <si>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</si>
  <si>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</si>
  <si>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</si>
  <si>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</si>
  <si>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</si>
  <si>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</si>
  <si>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</si>
  <si>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</si>
  <si>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</si>
  <si>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</si>
  <si>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</si>
  <si>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</si>
  <si>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</si>
  <si>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</si>
  <si>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</si>
  <si>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</si>
  <si>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</si>
  <si>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</si>
  <si>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</si>
  <si>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</si>
  <si>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</si>
  <si>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</si>
  <si>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</si>
  <si>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</si>
  <si>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</si>
  <si>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</si>
  <si>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</si>
  <si>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</si>
  <si>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</si>
  <si>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</si>
  <si>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</si>
  <si>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</si>
  <si>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</si>
  <si>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</si>
  <si>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</si>
  <si>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</si>
  <si>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</si>
  <si>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</si>
  <si>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</si>
  <si>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</si>
  <si>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</si>
  <si>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</si>
  <si>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</si>
  <si>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</si>
  <si>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</si>
  <si>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</si>
  <si>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</si>
  <si>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</si>
  <si>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</si>
  <si>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</si>
  <si>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</si>
  <si>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</si>
  <si>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</si>
  <si>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</si>
  <si>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</si>
  <si>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</si>
  <si>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</si>
  <si>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</si>
  <si>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</si>
  <si>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</si>
  <si>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</si>
  <si>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</si>
  <si>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</si>
  <si>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</si>
  <si>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</si>
  <si>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</si>
  <si>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</si>
  <si>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</si>
  <si>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</si>
  <si>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</si>
  <si>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</si>
  <si>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</si>
  <si>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</si>
  <si>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</si>
  <si>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</si>
  <si>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</si>
  <si>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</si>
  <si>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</si>
  <si>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</si>
  <si>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</si>
  <si>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</si>
  <si>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</si>
  <si>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</si>
  <si>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</si>
  <si>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</si>
  <si>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</si>
  <si>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</si>
  <si>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</si>
  <si>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</si>
  <si>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</si>
  <si>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</si>
  <si>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</si>
  <si>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</si>
  <si>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</si>
  <si>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</si>
  <si>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</si>
  <si>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</si>
  <si>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</si>
  <si>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</si>
  <si>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</si>
  <si>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</si>
  <si>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</si>
  <si>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</si>
  <si>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</si>
  <si>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</si>
  <si>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</si>
  <si>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</si>
  <si>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</si>
  <si>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</si>
  <si>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</si>
  <si>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</si>
  <si>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</si>
  <si>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</si>
  <si>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</si>
  <si>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</si>
  <si>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</si>
  <si>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</si>
  <si>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</si>
  <si>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</si>
  <si>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</si>
  <si>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</si>
  <si>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</si>
  <si>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</si>
  <si>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</si>
  <si>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</si>
  <si>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</si>
  <si>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</si>
  <si>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</si>
  <si>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</si>
  <si>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</si>
  <si>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</si>
  <si>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</si>
  <si>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</si>
  <si>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</si>
  <si>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</si>
  <si>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</si>
  <si>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</si>
  <si>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</si>
  <si>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</si>
  <si>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</si>
  <si>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</si>
  <si>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</si>
  <si>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</si>
  <si>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</si>
  <si>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</si>
  <si>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</si>
  <si>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</si>
  <si>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</si>
  <si>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</si>
  <si>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</si>
  <si>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</si>
  <si>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</si>
  <si>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</si>
  <si>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</si>
  <si>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</si>
  <si>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</si>
  <si>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</si>
  <si>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</si>
  <si>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</si>
  <si>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</si>
  <si>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</si>
  <si>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</si>
  <si>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</si>
  <si>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</si>
  <si>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</si>
  <si>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</si>
  <si>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</si>
  <si>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</si>
  <si>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</si>
  <si>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</si>
  <si>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</si>
  <si>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</si>
  <si>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</si>
  <si>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</si>
  <si>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</si>
  <si>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</si>
  <si>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</si>
  <si>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</si>
  <si>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</si>
  <si>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</si>
  <si>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</si>
  <si>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</si>
  <si>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</si>
  <si>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</si>
  <si>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</si>
  <si>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</si>
  <si>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</si>
  <si>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</si>
  <si>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</si>
  <si>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</si>
  <si>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</si>
  <si>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</si>
  <si>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</si>
  <si>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</si>
  <si>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</si>
  <si>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</si>
  <si>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</si>
  <si>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</si>
  <si>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</si>
  <si>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</si>
  <si>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</si>
  <si>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</si>
  <si>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</si>
  <si>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</si>
  <si>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</si>
  <si>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</si>
  <si>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</si>
  <si>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</si>
  <si>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</si>
  <si>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</si>
  <si>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</si>
  <si>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</si>
  <si>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</si>
  <si>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</si>
  <si>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</si>
  <si>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</si>
  <si>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</si>
  <si>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</si>
  <si>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</si>
  <si>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</si>
  <si>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</si>
  <si>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</si>
  <si>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</si>
  <si>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</si>
  <si>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</si>
  <si>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</si>
  <si>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</si>
  <si>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</si>
  <si>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</si>
  <si>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</si>
  <si>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</si>
  <si>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</si>
  <si>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</si>
  <si>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</si>
  <si>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</si>
  <si>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</si>
  <si>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</si>
  <si>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</si>
  <si>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</si>
  <si>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</si>
  <si>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</si>
  <si>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</si>
  <si>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</si>
  <si>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</si>
  <si>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</si>
  <si>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</si>
  <si>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</si>
  <si>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</si>
  <si>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</si>
  <si>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</si>
  <si>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</si>
  <si>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</si>
  <si>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</si>
  <si>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</si>
  <si>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</si>
  <si>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</si>
  <si>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</si>
  <si>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</si>
  <si>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</si>
  <si>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</si>
  <si>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</si>
  <si>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</si>
  <si>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</si>
  <si>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</si>
  <si>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</si>
  <si>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</si>
  <si>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</si>
  <si>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</si>
  <si>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</si>
  <si>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</si>
  <si>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</si>
  <si>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</si>
  <si>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</si>
  <si>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</si>
  <si>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</si>
  <si>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</si>
  <si>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</si>
  <si>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</si>
  <si>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</si>
  <si>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</si>
  <si>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</si>
  <si>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</si>
  <si>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</si>
  <si>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</si>
  <si>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</si>
  <si>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</si>
  <si>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</si>
  <si>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</si>
  <si>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</si>
  <si>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</si>
  <si>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</si>
  <si>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</si>
  <si>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</si>
  <si>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</si>
  <si>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</si>
  <si>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</si>
  <si>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</si>
  <si>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</si>
  <si>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</si>
  <si>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</si>
  <si>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</si>
  <si>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</si>
  <si>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</si>
  <si>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</si>
  <si>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</si>
  <si>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</si>
  <si>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</si>
  <si>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</si>
  <si>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</si>
  <si>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</si>
  <si>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</si>
  <si>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</si>
  <si>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</si>
  <si>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</si>
  <si>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</si>
  <si>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</si>
  <si>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</si>
  <si>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</si>
  <si>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</si>
  <si>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</si>
  <si>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</si>
  <si>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</si>
  <si>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</si>
  <si>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</si>
  <si>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</si>
  <si>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</si>
  <si>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</si>
  <si>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</si>
  <si>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</si>
  <si>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</si>
  <si>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</si>
  <si>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</si>
  <si>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</si>
  <si>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</si>
  <si>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</si>
  <si>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</si>
  <si>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</si>
  <si>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</si>
  <si>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</si>
  <si>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</si>
  <si>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</si>
  <si>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</si>
  <si>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</si>
  <si>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</si>
  <si>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</si>
  <si>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</si>
  <si>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</si>
  <si>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</si>
  <si>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</si>
  <si>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</si>
  <si>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</si>
  <si>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</si>
  <si>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</si>
  <si>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</si>
  <si>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</si>
  <si>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</si>
  <si>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</si>
  <si>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</si>
  <si>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</si>
  <si>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</si>
  <si>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</si>
  <si>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</si>
  <si>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</si>
  <si>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</si>
  <si>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</si>
  <si>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</si>
  <si>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</si>
  <si>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</si>
  <si>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</si>
  <si>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</si>
  <si>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</si>
  <si>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</si>
  <si>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</si>
  <si>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</si>
  <si>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</si>
  <si>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</si>
  <si>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</si>
  <si>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</si>
  <si>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</si>
  <si>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</si>
  <si>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</si>
  <si>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</si>
  <si>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</si>
  <si>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</si>
  <si>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</si>
  <si>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</si>
  <si>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</si>
  <si>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</si>
  <si>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</si>
  <si>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</si>
  <si>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</si>
  <si>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</si>
  <si>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</si>
  <si>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</si>
  <si>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</si>
  <si>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</si>
  <si>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</si>
  <si>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</si>
  <si>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</si>
  <si>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</si>
  <si>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</si>
  <si>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</si>
  <si>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</si>
  <si>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</si>
  <si>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</si>
  <si>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</si>
  <si>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</si>
  <si>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</si>
  <si>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</si>
  <si>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</si>
  <si>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</si>
  <si>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</si>
  <si>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</si>
  <si>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</si>
  <si>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</si>
  <si>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</si>
  <si>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</si>
  <si>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</si>
  <si>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</si>
  <si>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</si>
  <si>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</si>
  <si>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</si>
  <si>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</si>
  <si>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</si>
  <si>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</si>
  <si>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</si>
  <si>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</si>
  <si>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</si>
  <si>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</si>
  <si>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</si>
  <si>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</si>
  <si>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</si>
  <si>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</si>
  <si>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</si>
  <si>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</si>
  <si>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</si>
  <si>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</si>
  <si>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</si>
  <si>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</si>
  <si>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</si>
  <si>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</si>
  <si>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</si>
  <si>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</si>
  <si>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</si>
  <si>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</si>
  <si>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</si>
  <si>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</si>
  <si>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</si>
  <si>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</si>
  <si>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</si>
  <si>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</si>
  <si>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</si>
  <si>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</si>
  <si>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</si>
  <si>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</si>
  <si>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</si>
  <si>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</si>
  <si>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</si>
  <si>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</si>
  <si>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</si>
  <si>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</si>
  <si>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</si>
  <si>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</si>
  <si>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</si>
  <si>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</si>
  <si>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</si>
  <si>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</si>
  <si>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</si>
  <si>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</si>
  <si>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</si>
  <si>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</si>
  <si>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</si>
  <si>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</si>
  <si>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</si>
  <si>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</si>
  <si>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</si>
  <si>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</si>
  <si>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</si>
  <si>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</si>
  <si>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</si>
  <si>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</si>
  <si>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</si>
  <si>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</si>
  <si>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</si>
  <si>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</si>
  <si>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</si>
  <si>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</si>
  <si>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</si>
  <si>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</si>
  <si>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</si>
  <si>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</si>
  <si>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</si>
  <si>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</si>
  <si>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</si>
  <si>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</si>
  <si>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</si>
  <si>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</si>
  <si>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</si>
  <si>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</si>
  <si>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</si>
  <si>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</si>
  <si>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</si>
  <si>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</si>
  <si>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</si>
  <si>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</si>
  <si>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</si>
  <si>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</si>
  <si>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</si>
  <si>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</si>
  <si>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</si>
  <si>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</si>
  <si>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</si>
  <si>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</si>
  <si>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</si>
  <si>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</si>
  <si>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</si>
  <si>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</si>
  <si>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</si>
  <si>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</si>
  <si>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</si>
  <si>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</si>
  <si>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</si>
  <si>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</si>
  <si>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</si>
  <si>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</si>
  <si>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</si>
  <si>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</si>
  <si>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</si>
  <si>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</si>
  <si>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</si>
  <si>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</si>
  <si>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</si>
  <si>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</si>
  <si>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</si>
  <si>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</si>
  <si>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</si>
  <si>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</si>
  <si>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</si>
  <si>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</si>
  <si>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</si>
  <si>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</si>
  <si>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</si>
  <si>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</si>
  <si>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</si>
  <si>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</si>
  <si>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</si>
  <si>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</si>
  <si>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</si>
  <si>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</si>
  <si>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</si>
  <si>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</si>
  <si>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</si>
  <si>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</si>
  <si>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</si>
  <si>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</si>
  <si>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</si>
  <si>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</si>
  <si>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</si>
  <si>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</si>
  <si>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</si>
  <si>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</si>
  <si>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</si>
  <si>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</si>
  <si>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</si>
  <si>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</si>
  <si>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</si>
  <si>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</si>
  <si>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</si>
  <si>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</si>
  <si>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</si>
  <si>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</si>
  <si>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</si>
  <si>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</si>
  <si>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</si>
  <si>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</si>
  <si>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</si>
  <si>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</si>
  <si>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</si>
  <si>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</si>
  <si>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</si>
  <si>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</si>
  <si>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</si>
  <si>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</si>
  <si>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</si>
  <si>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</si>
  <si>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</si>
  <si>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</si>
  <si>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</si>
  <si>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</si>
  <si>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</si>
  <si>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</si>
  <si>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</si>
  <si>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</si>
  <si>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</si>
  <si>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</si>
  <si>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</si>
  <si>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</si>
  <si>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</si>
  <si>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</si>
  <si>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</si>
  <si>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</si>
  <si>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</si>
  <si>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</si>
  <si>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</si>
  <si>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</si>
  <si>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</si>
  <si>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</si>
  <si>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</si>
  <si>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</si>
  <si>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</si>
  <si>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</si>
  <si>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</si>
  <si>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</si>
  <si>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</si>
  <si>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</si>
  <si>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</si>
  <si>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</si>
  <si>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</si>
  <si>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</si>
  <si>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</si>
  <si>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</si>
  <si>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</si>
  <si>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</si>
  <si>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</si>
  <si>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</si>
  <si>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</si>
  <si>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</si>
  <si>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</si>
  <si>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</si>
  <si>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</si>
  <si>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</si>
  <si>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</si>
  <si>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</si>
  <si>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</si>
  <si>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</si>
  <si>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</si>
  <si>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</si>
  <si>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</si>
  <si>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</si>
  <si>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</si>
  <si>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</si>
  <si>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</si>
  <si>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</si>
  <si>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</si>
  <si>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</si>
  <si>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</si>
  <si>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</si>
  <si>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</si>
  <si>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</si>
  <si>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</si>
  <si>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</si>
  <si>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</si>
  <si>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</si>
  <si>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</si>
  <si>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</si>
  <si>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</si>
  <si>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</si>
  <si>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</si>
  <si>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</si>
  <si>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</si>
  <si>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</si>
  <si>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</si>
  <si>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</si>
  <si>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</si>
  <si>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</si>
  <si>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</si>
  <si>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</si>
  <si>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</si>
  <si>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</si>
  <si>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</si>
  <si>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</si>
  <si>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</si>
  <si>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</si>
  <si>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</si>
  <si>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</si>
  <si>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</si>
  <si>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</si>
  <si>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</si>
  <si>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</si>
  <si>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</si>
  <si>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</si>
  <si>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</si>
  <si>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</si>
  <si>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</si>
  <si>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</si>
  <si>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</si>
  <si>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</si>
  <si>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</si>
  <si>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</si>
  <si>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</si>
  <si>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</si>
  <si>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</si>
  <si>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</si>
  <si>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</si>
  <si>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</si>
  <si>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</si>
  <si>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</si>
  <si>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</si>
  <si>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</si>
  <si>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</si>
  <si>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</si>
  <si>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</si>
  <si>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</si>
  <si>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</si>
  <si>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</si>
  <si>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</si>
  <si>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</si>
  <si>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</si>
  <si>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</si>
  <si>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</si>
  <si>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</si>
  <si>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</si>
  <si>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</si>
  <si>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</si>
  <si>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</si>
  <si>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</si>
  <si>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</si>
  <si>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</si>
  <si>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</si>
  <si>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</si>
  <si>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</si>
  <si>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</si>
  <si>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</si>
  <si>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</si>
  <si>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</si>
  <si>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</si>
  <si>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</si>
  <si>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</si>
  <si>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</si>
  <si>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</si>
  <si>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</si>
  <si>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</si>
  <si>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</si>
  <si>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</si>
  <si>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</si>
  <si>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</si>
  <si>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</si>
  <si>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</si>
  <si>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</si>
  <si>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</si>
  <si>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</si>
  <si>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</si>
  <si>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</si>
  <si>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</si>
  <si>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</si>
  <si>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</si>
  <si>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</si>
  <si>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</si>
  <si>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</si>
  <si>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</si>
  <si>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</si>
  <si>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</si>
  <si>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</si>
  <si>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</si>
  <si>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</si>
  <si>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</si>
  <si>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</si>
  <si>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</si>
  <si>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</si>
  <si>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</si>
  <si>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</si>
  <si>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</si>
  <si>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</si>
  <si>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</si>
  <si>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</si>
  <si>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</si>
  <si>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</si>
  <si>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</si>
  <si>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</si>
  <si>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</si>
  <si>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</si>
  <si>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</si>
  <si>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</si>
  <si>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</si>
  <si>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</si>
  <si>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</si>
  <si>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</si>
  <si>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</si>
  <si>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</si>
  <si>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</si>
  <si>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</si>
  <si>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</si>
  <si>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</si>
  <si>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</si>
  <si>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</si>
  <si>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</si>
  <si>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</si>
  <si>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</si>
  <si>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</si>
  <si>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</si>
  <si>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</si>
  <si>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</si>
  <si>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</si>
  <si>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</si>
  <si>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</si>
  <si>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</si>
  <si>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</si>
  <si>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</si>
  <si>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</si>
  <si>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</si>
  <si>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</si>
  <si>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</si>
  <si>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</si>
  <si>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</si>
  <si>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</si>
  <si>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</si>
  <si>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</si>
  <si>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</si>
  <si>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</si>
  <si>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</si>
  <si>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</si>
  <si>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</si>
  <si>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</si>
  <si>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</si>
  <si>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</si>
  <si>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</si>
  <si>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</si>
  <si>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</si>
  <si>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</si>
  <si>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</si>
  <si>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</si>
  <si>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</si>
  <si>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</si>
  <si>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</si>
  <si>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</si>
  <si>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</si>
  <si>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</si>
  <si>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</si>
  <si>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</si>
  <si>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</si>
  <si>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</si>
  <si>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</si>
  <si>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</si>
  <si>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</si>
  <si>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</si>
  <si>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</si>
  <si>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</si>
  <si>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</si>
  <si>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</si>
  <si>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</si>
  <si>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</si>
  <si>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</si>
  <si>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</si>
  <si>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</si>
  <si>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</si>
  <si>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</si>
  <si>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</si>
  <si>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</si>
  <si>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</si>
  <si>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</si>
  <si>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</si>
  <si>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</si>
  <si>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</si>
  <si>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</si>
  <si>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</si>
  <si>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</si>
  <si>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</si>
  <si>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</si>
  <si>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</si>
  <si>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</si>
  <si>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</si>
  <si>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</si>
  <si>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</si>
  <si>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</si>
  <si>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</si>
  <si>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</si>
  <si>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</si>
  <si>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</si>
  <si>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</si>
  <si>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</si>
  <si>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</si>
  <si>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</si>
  <si>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</si>
  <si>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</si>
  <si>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</si>
  <si>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</si>
  <si>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</si>
  <si>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</si>
  <si>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</si>
  <si>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</si>
  <si>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</si>
  <si>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</si>
  <si>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</si>
  <si>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</si>
  <si>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</si>
  <si>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</si>
  <si>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</si>
  <si>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</si>
  <si>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</si>
  <si>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</si>
  <si>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</si>
  <si>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</si>
  <si>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</si>
  <si>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</si>
  <si>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</si>
  <si>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</si>
  <si>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</si>
  <si>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</si>
  <si>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</si>
  <si>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</si>
  <si>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</si>
  <si>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</si>
  <si>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</si>
  <si>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</si>
  <si>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</si>
  <si>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</si>
  <si>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</si>
  <si>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</si>
  <si>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</si>
  <si>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</si>
  <si>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</si>
  <si>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</si>
  <si>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</si>
  <si>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</si>
  <si>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</si>
  <si>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</si>
  <si>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</si>
  <si>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</si>
  <si>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</si>
  <si>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</si>
  <si>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</si>
  <si>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</si>
  <si>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</si>
  <si>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</si>
  <si>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</si>
  <si>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</si>
  <si>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</si>
  <si>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</si>
  <si>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</si>
  <si>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</si>
  <si>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</si>
  <si>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</si>
  <si>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</si>
  <si>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</si>
  <si>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</si>
  <si>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</si>
  <si>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</si>
  <si>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</si>
  <si>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</si>
  <si>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</si>
  <si>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</si>
  <si>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</si>
  <si>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</si>
  <si>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</si>
  <si>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</si>
  <si>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</si>
  <si>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</si>
  <si>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</si>
  <si>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</si>
  <si>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</si>
  <si>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</si>
  <si>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</si>
  <si>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</si>
  <si>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</si>
  <si>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</si>
  <si>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</si>
  <si>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</si>
  <si>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</si>
  <si>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</si>
  <si>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</si>
  <si>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</si>
  <si>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</si>
  <si>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</si>
  <si>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</si>
  <si>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</si>
  <si>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</si>
  <si>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</si>
  <si>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</si>
  <si>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</si>
  <si>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</si>
  <si>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</si>
  <si>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</si>
  <si>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</si>
  <si>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</si>
  <si>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</si>
  <si>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</si>
  <si>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</si>
  <si>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</si>
  <si>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</si>
  <si>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</si>
  <si>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</si>
  <si>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</si>
  <si>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</si>
  <si>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</si>
  <si>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</si>
  <si>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</si>
  <si>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</si>
  <si>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</si>
  <si>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</si>
  <si>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</si>
  <si>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</si>
  <si>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</si>
  <si>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</si>
  <si>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</si>
  <si>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</si>
  <si>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</si>
  <si>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</si>
  <si>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</si>
  <si>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</si>
  <si>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</si>
  <si>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</si>
  <si>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</si>
  <si>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</si>
  <si>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</si>
  <si>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</si>
  <si>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</si>
  <si>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</si>
  <si>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</si>
  <si>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</si>
  <si>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</si>
  <si>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</si>
  <si>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</si>
  <si>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</si>
  <si>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</si>
  <si>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</si>
  <si>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</si>
  <si>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</si>
  <si>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</si>
  <si>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</si>
  <si>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</si>
  <si>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</si>
  <si>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</si>
  <si>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</si>
  <si>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</si>
  <si>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</si>
  <si>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</si>
  <si>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</si>
  <si>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</si>
  <si>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</si>
  <si>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</si>
  <si>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</si>
  <si>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</si>
  <si>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</si>
  <si>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</si>
  <si>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</si>
  <si>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</si>
  <si>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</si>
  <si>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</si>
  <si>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</si>
  <si>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</si>
  <si>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</si>
  <si>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</si>
  <si>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</si>
  <si>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</si>
  <si>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</si>
  <si>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</si>
  <si>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</si>
  <si>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</si>
  <si>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</si>
  <si>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</si>
  <si>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</si>
  <si>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</si>
  <si>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</si>
  <si>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</si>
  <si>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</si>
  <si>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</si>
  <si>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</si>
  <si>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</si>
  <si>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</si>
  <si>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</si>
  <si>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</si>
  <si>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</si>
  <si>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</si>
  <si>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</si>
  <si>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</si>
  <si>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</si>
  <si>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</si>
  <si>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</si>
  <si>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</si>
  <si>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</si>
  <si>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</si>
  <si>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</si>
  <si>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</si>
  <si>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</si>
  <si>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</si>
  <si>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</si>
  <si>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</si>
  <si>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</si>
  <si>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</si>
  <si>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</si>
  <si>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</si>
  <si>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</si>
  <si>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</si>
  <si>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</si>
  <si>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</si>
  <si>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</si>
  <si>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</si>
  <si>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</si>
  <si>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</si>
  <si>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</si>
  <si>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</si>
  <si>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</si>
  <si>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</si>
  <si>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</si>
  <si>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</si>
  <si>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</si>
  <si>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</si>
  <si>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</si>
  <si>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</si>
  <si>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</si>
  <si>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</si>
  <si>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</si>
  <si>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</si>
  <si>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</si>
  <si>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</si>
  <si>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</si>
  <si>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</si>
  <si>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</si>
  <si>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</si>
  <si>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</si>
  <si>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</si>
  <si>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</si>
  <si>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</si>
  <si>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</si>
  <si>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</si>
  <si>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</si>
  <si>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</si>
  <si>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</si>
  <si>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</si>
  <si>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</si>
  <si>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</si>
  <si>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</si>
  <si>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</si>
  <si>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</si>
  <si>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</si>
  <si>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</si>
  <si>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</si>
  <si>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</si>
  <si>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</si>
  <si>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</si>
  <si>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</si>
  <si>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</si>
  <si>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</si>
  <si>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</si>
  <si>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</si>
  <si>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</si>
  <si>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</si>
  <si>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</si>
  <si>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</si>
  <si>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</si>
  <si>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</si>
  <si>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</si>
  <si>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</si>
  <si>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</si>
  <si>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</si>
  <si>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</si>
  <si>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</si>
  <si>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</si>
  <si>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</si>
  <si>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</si>
  <si>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</si>
  <si>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</si>
  <si>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</si>
  <si>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</si>
  <si>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</si>
  <si>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</si>
  <si>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</si>
  <si>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</si>
  <si>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</si>
  <si>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</si>
  <si>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</si>
  <si>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</si>
  <si>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</si>
  <si>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</si>
  <si>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</si>
  <si>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</si>
  <si>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</si>
  <si>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</si>
  <si>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</si>
  <si>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</si>
  <si>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</si>
  <si>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</si>
  <si>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</si>
  <si>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</si>
  <si>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</si>
  <si>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</si>
  <si>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</si>
  <si>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</si>
  <si>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</si>
  <si>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</si>
  <si>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</si>
  <si>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</si>
  <si>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</si>
  <si>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</si>
  <si>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</si>
  <si>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</si>
  <si>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</si>
  <si>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</si>
  <si>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</si>
  <si>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</si>
  <si>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</si>
  <si>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</si>
  <si>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</si>
  <si>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</si>
  <si>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</si>
  <si>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</si>
  <si>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</si>
  <si>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</si>
  <si>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</si>
  <si>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</si>
  <si>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</si>
  <si>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</si>
  <si>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</si>
  <si>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</si>
  <si>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</si>
  <si>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</si>
  <si>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</si>
  <si>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</si>
  <si>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</si>
  <si>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</si>
  <si>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</si>
  <si>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</si>
  <si>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</si>
  <si>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</si>
  <si>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</si>
  <si>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</si>
  <si>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</si>
  <si>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</si>
  <si>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</si>
  <si>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</si>
  <si>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</si>
  <si>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</si>
  <si>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</si>
  <si>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</si>
  <si>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</si>
  <si>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</si>
  <si>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</si>
  <si>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</si>
  <si>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</si>
  <si>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</si>
  <si>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</si>
  <si>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</si>
  <si>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</si>
  <si>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</si>
  <si>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</si>
  <si>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</si>
  <si>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</si>
  <si>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</si>
  <si>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</si>
  <si>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</si>
  <si>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</si>
  <si>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</si>
  <si>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</si>
  <si>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</si>
  <si>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</si>
  <si>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</si>
  <si>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</si>
  <si>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</si>
  <si>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</si>
  <si>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</si>
  <si>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</si>
  <si>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</si>
  <si>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</si>
  <si>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</si>
  <si>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</si>
  <si>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</si>
  <si>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</si>
  <si>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</si>
  <si>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</si>
  <si>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</si>
  <si>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</si>
  <si>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</si>
  <si>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</si>
  <si>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</si>
  <si>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</si>
  <si>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</si>
  <si>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</si>
  <si>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</si>
  <si>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</si>
  <si>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</si>
  <si>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</si>
  <si>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</si>
  <si>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</si>
  <si>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</si>
  <si>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</si>
  <si>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</si>
  <si>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</si>
  <si>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</si>
  <si>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</si>
  <si>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</si>
  <si>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</si>
  <si>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</si>
  <si>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</si>
  <si>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</si>
  <si>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</si>
  <si>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</si>
  <si>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</si>
  <si>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</si>
  <si>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</si>
  <si>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</si>
  <si>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</si>
  <si>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</si>
  <si>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</si>
  <si>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</si>
  <si>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</si>
  <si>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</si>
  <si>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</si>
  <si>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</si>
  <si>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</si>
  <si>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</si>
  <si>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</si>
  <si>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</si>
  <si>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</si>
  <si>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</si>
  <si>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</si>
  <si>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</si>
  <si>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</si>
  <si>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</si>
  <si>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</si>
  <si>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</si>
  <si>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</si>
  <si>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</si>
  <si>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</si>
  <si>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</si>
  <si>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</si>
  <si>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</si>
  <si>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</si>
  <si>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</si>
  <si>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</si>
  <si>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</si>
  <si>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</si>
  <si>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</si>
  <si>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</si>
  <si>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</si>
  <si>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</si>
  <si>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</si>
  <si>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</si>
  <si>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</si>
  <si>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</si>
  <si>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</si>
  <si>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</si>
  <si>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</si>
  <si>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</si>
  <si>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</si>
  <si>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</si>
  <si>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</si>
  <si>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</si>
  <si>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</si>
  <si>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</si>
  <si>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</si>
  <si>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</si>
  <si>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</si>
  <si>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</si>
  <si>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</si>
  <si>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</si>
  <si>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</si>
  <si>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</si>
  <si>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</si>
  <si>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</si>
  <si>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</si>
  <si>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</si>
  <si>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</si>
  <si>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</si>
  <si>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</si>
  <si>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</si>
  <si>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</si>
  <si>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</si>
  <si>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</si>
  <si>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</si>
  <si>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</si>
  <si>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</si>
  <si>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</si>
  <si>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</si>
  <si>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</si>
  <si>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</si>
  <si>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</si>
  <si>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</si>
  <si>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</si>
  <si>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</si>
  <si>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</si>
  <si>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</si>
  <si>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</si>
  <si>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</si>
  <si>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</si>
  <si>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</si>
  <si>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</si>
  <si>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</si>
  <si>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</si>
  <si>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</si>
  <si>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</si>
  <si>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</si>
  <si>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</si>
  <si>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</si>
  <si>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</si>
  <si>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</si>
  <si>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</si>
  <si>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</si>
  <si>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</si>
  <si>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</si>
  <si>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</si>
  <si>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</si>
  <si>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</si>
  <si>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</si>
  <si>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</si>
  <si>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</si>
  <si>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</si>
  <si>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</si>
  <si>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</si>
  <si>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</si>
  <si>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</si>
  <si>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</si>
  <si>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</si>
  <si>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</si>
  <si>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</si>
  <si>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</si>
  <si>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</si>
  <si>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</si>
  <si>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</si>
  <si>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</si>
  <si>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</si>
  <si>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</si>
  <si>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</si>
  <si>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</si>
  <si>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</si>
  <si>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</si>
  <si>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</si>
  <si>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</si>
  <si>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</si>
  <si>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</si>
  <si>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</si>
  <si>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</si>
  <si>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</si>
  <si>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</si>
  <si>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</si>
  <si>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</si>
  <si>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</si>
  <si>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</si>
  <si>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</si>
  <si>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</si>
  <si>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</si>
  <si>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</si>
  <si>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</si>
  <si>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</si>
  <si>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</si>
  <si>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</si>
  <si>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</si>
  <si>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</si>
  <si>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</si>
  <si>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</si>
  <si>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</si>
  <si>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</si>
  <si>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</si>
  <si>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</si>
  <si>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</si>
  <si>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</si>
  <si>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</si>
  <si>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</si>
  <si>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</si>
  <si>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</si>
  <si>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</si>
  <si>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</si>
  <si>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</si>
  <si>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</si>
  <si>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</si>
  <si>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</si>
  <si>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</si>
  <si>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</si>
  <si>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</si>
  <si>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</si>
  <si>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</si>
  <si>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</si>
  <si>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</si>
  <si>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</si>
  <si>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</si>
  <si>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</si>
  <si>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</si>
  <si>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</si>
  <si>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</si>
  <si>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</si>
  <si>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</si>
  <si>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</si>
  <si>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</si>
  <si>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</si>
  <si>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</si>
  <si>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</si>
  <si>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</si>
  <si>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</si>
  <si>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</si>
  <si>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</si>
  <si>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</si>
  <si>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</si>
  <si>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</si>
  <si>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</si>
  <si>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</si>
  <si>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</si>
  <si>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</si>
  <si>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</si>
  <si>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</si>
  <si>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</si>
  <si>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</si>
  <si>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</si>
  <si>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</si>
  <si>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</si>
  <si>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</si>
  <si>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</si>
  <si>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</si>
  <si>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</si>
  <si>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</si>
  <si>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</si>
  <si>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</si>
  <si>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150 min </t>
  </si>
  <si>
    <t>no pcm</t>
  </si>
  <si>
    <t xml:space="preserve">NA </t>
  </si>
  <si>
    <t xml:space="preserve">team on way need 120 min </t>
  </si>
  <si>
    <t>PCM-20251009-00000242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</si>
  <si>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</si>
  <si>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</si>
  <si>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</si>
  <si>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</si>
  <si>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</si>
  <si>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</si>
  <si>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</si>
  <si>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</si>
  <si>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</si>
  <si>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</si>
  <si>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</si>
  <si>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</si>
  <si>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</si>
  <si>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</si>
  <si>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</si>
  <si>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</si>
  <si>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</si>
  <si>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</si>
  <si>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</si>
  <si>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</si>
  <si>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</si>
  <si>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</si>
  <si>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</si>
  <si>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</si>
  <si>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</si>
  <si>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</si>
  <si>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</si>
  <si>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</si>
  <si>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</si>
  <si>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</si>
  <si>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</si>
  <si>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</si>
  <si>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</si>
  <si>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</si>
  <si>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</si>
  <si>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</si>
  <si>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</si>
  <si>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</si>
  <si>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</si>
  <si>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</si>
  <si>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</si>
  <si>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</si>
  <si>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</si>
  <si>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</si>
  <si>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</si>
  <si>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</si>
  <si>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</si>
  <si>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</si>
  <si>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</si>
  <si>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</si>
  <si>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</si>
  <si>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</si>
  <si>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</si>
  <si>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</si>
  <si>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</si>
  <si>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</si>
  <si>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</si>
  <si>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</si>
  <si>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</si>
  <si>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</si>
  <si>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</si>
  <si>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</si>
  <si>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</si>
  <si>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</si>
  <si>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</si>
  <si>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</si>
  <si>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</si>
  <si>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</si>
  <si>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</si>
  <si>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</si>
  <si>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</si>
  <si>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</si>
  <si>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</si>
  <si>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</si>
  <si>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</si>
  <si>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</si>
  <si>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</si>
  <si>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</si>
  <si>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</si>
  <si>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</si>
  <si>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</si>
  <si>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</si>
  <si>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</si>
  <si>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</si>
  <si>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</si>
  <si>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</si>
  <si>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</si>
  <si>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</si>
  <si>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</si>
  <si>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</si>
  <si>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</si>
  <si>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</si>
  <si>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</si>
  <si>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PCM-20251009-00000318</t>
  </si>
  <si>
    <t xml:space="preserve">EM team moved ETA: 90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</si>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</sst>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family val="2"/>
      <charset val="1"/>
    </font>
    <font>
      <b/>
      <sz val="12"/>
      <color rgb="FF212121"/>
      <name val="Cloud-Font-Regular"/>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276.29271157407493</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0.42256111111055361</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t="s">
        <v>38971</v>
      </c>
      <c r="B5" s="143" t="str">
        <f>IFERROR(VLOOKUP(D5,DB!A:K,11,0),"")</f>
        <v>R1</v>
      </c>
      <c r="C5" s="143">
        <v>5</v>
      </c>
      <c r="D5" s="173" t="s">
        <v>20147</v>
      </c>
      <c r="E5" s="172" t="s">
        <v>38964</v>
      </c>
      <c r="F5" s="171">
        <v>45939.132650462961</v>
      </c>
      <c r="G5" s="170">
        <f ca="1">IFERROR(NOW()-F5,"")</f>
        <v>0.10848703703959472</v>
      </c>
      <c r="H5" s="171">
        <v>45939.122824074075</v>
      </c>
      <c r="I5" s="173" t="str">
        <f>IFERROR(VLOOKUP(D5,DB!A:F,6,0),"")</f>
        <v>Generator-SG</v>
      </c>
      <c r="J5" s="65" t="str">
        <f>IFERROR(VLOOKUP(D5,DB!A:G,7,0),"")</f>
        <v>Dead</v>
      </c>
      <c r="K5" s="169" t="s">
        <v>38972</v>
      </c>
      <c r="L5" s="168" t="str">
        <f>IFERROR(VLOOKUP(D5,DB!A:I,9,0),"")</f>
        <v>Latis</v>
      </c>
      <c r="M5" s="70"/>
      <c r="N5" s="70"/>
      <c r="O5" s="70"/>
    </row>
    <row r="6" spans="1:15" ht="15" customHeight="1">
      <c r="A6" s="142"/>
      <c r="B6" s="143" t="str">
        <f>IFERROR(VLOOKUP(D6,DB!A:K,11,0),"")</f>
        <v/>
      </c>
      <c r="C6" s="143"/>
      <c r="D6" s="143"/>
      <c r="E6" s="144"/>
      <c r="F6" s="145"/>
      <c r="G6" s="146">
        <f ca="1">IFERROR(NOW()-F6,"")</f>
        <v>45939.241137500001</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45939.241137500001</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45939.241137500001</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45939.241137500001</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45939.241137500001</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45939.241137500001</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45939.241137500001</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45939.241137500001</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45939.241137500001</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45939.241137500001</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45939.241137500001</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45939.241137500001</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45939.241137500001</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45939.241137500001</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45939.241137500001</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45939.241137500001</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45939.241137500001</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45939.241137500001</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45939.241137500001</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45939.241137500001</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45939.241137500001</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45939.241137500001</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45939.241137500001</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45939.241137500001</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45939.241137500001</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45939.241137500001</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45939.241137500001</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45939.241137500001</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45939.241137500001</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45939.241137500001</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45939.241137500001</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45939.241137500001</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45939.241137500001</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45939.241137500001</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45939.241137500001</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45939.241137500001</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45939.241137500001</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45939.241137500001</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45939.241137500001</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45939.241137500001</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45939.241137500001</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45939.241137500001</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45939.241137500001</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45939.241137500001</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45939.241137500001</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45939.241137500001</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45939.241137500001</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45939.241137500001</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45939.241137500001</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45939.241137500001</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45939.241137500001</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45939.241137500001</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45939.241137500001</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45939.241137500001</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45939.241137500001</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45939.241137500001</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45939.241137500001</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45939.241137500001</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45939.241137500001</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45939.241137500001</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45939.241137500001</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45939.241137500001</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45939.241137500001</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45939.241137500001</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45939.241137500001</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45939.241137500001</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45939.241137500001</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45939.241137500001</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45939.241137500001</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45939.241137500001</v>
      </c>
      <c r="H75" s="145"/>
      <c r="I75" s="143" t="str">
        <f>IFERROR(VLOOKUP(D75,DB!A:F,6,0),"")</f>
        <v/>
      </c>
      <c r="J75" s="65" t="str">
        <f>IFERROR(VLOOKUP(D75,DB!A:G,7,0),"")</f>
        <v/>
      </c>
      <c r="K75" s="147"/>
      <c r="L75" s="148" t="str">
        <f>IFERROR(VLOOKUP(D75,DB!A:I,9,0),"")</f>
        <v/>
      </c>
      <c r="M75" s="70"/>
      <c r="N75" s="70"/>
      <c r="O75" s="70"/>
    </row>
  </sheetData>
  <customSheetViews>
    <customSheetView guid="{F6042A99-DD27-4453-835D-0834D95730CC}" filter="1" showAutoFilter="1">
      <pageMargins left="0" right="0" top="0" bottom="0" header="0" footer="0"/>
      <autoFilter ref="B1:M1" xr:uid="{D47B61C3-BC50-4861-B7B0-17FB021EC4E9}"/>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39050</v>
      </c>
      <c r="F2" s="80">
        <v>45322.056979166664</v>
      </c>
      <c r="G2" s="81" t="s">
        <v>39051</v>
      </c>
      <c r="H2" s="94">
        <v>45322.050729166665</v>
      </c>
      <c r="I2" s="67" t="s">
        <v>83</v>
      </c>
      <c r="J2" s="67" t="s">
        <v>65</v>
      </c>
      <c r="K2" s="93" t="s">
        <v>39052</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39053</v>
      </c>
      <c r="B3" s="67" t="str">
        <f>IFERROR(VLOOKUP(D3,DB!A:K,11,0),"")</f>
        <v>R2</v>
      </c>
      <c r="C3" s="67">
        <v>1</v>
      </c>
      <c r="D3" s="67" t="s">
        <v>31078</v>
      </c>
      <c r="E3" s="80" t="s">
        <v>38964</v>
      </c>
      <c r="F3" s="80">
        <v>45806.727083333331</v>
      </c>
      <c r="G3" s="81">
        <f ca="1">IFERROR(NOW()-F3,"-")</f>
        <v>132.51405416666967</v>
      </c>
      <c r="H3" s="80">
        <v>45791.543067129627</v>
      </c>
      <c r="I3" s="67" t="str">
        <f>IFERROR(VLOOKUP(D3,DB!A:F,6,0),"")</f>
        <v>SCECO</v>
      </c>
      <c r="J3" s="67" t="str">
        <f>IFERROR(VLOOKUP(D3,DB!A:G,7,0),"")</f>
        <v>No BB Shifted</v>
      </c>
      <c r="K3" s="93" t="s">
        <v>39054</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39055</v>
      </c>
      <c r="B4" s="67" t="str">
        <f>IFERROR(VLOOKUP(D4,DB!A:K,11,0),"")</f>
        <v>R2</v>
      </c>
      <c r="C4" s="67">
        <v>1</v>
      </c>
      <c r="D4" s="67" t="s">
        <v>29168</v>
      </c>
      <c r="E4" s="92" t="s">
        <v>38964</v>
      </c>
      <c r="F4" s="80">
        <v>45824.999837962961</v>
      </c>
      <c r="G4" s="81">
        <f ca="1">IFERROR(NOW()-F4,"-")</f>
        <v>114.24129953703959</v>
      </c>
      <c r="H4" s="80">
        <v>45824.993587962963</v>
      </c>
      <c r="I4" s="67" t="str">
        <f>IFERROR(VLOOKUP(D4,DB!A:F,6,0),"")</f>
        <v>Generator-SG</v>
      </c>
      <c r="J4" s="67" t="str">
        <f>IFERROR(VLOOKUP(D4,DB!A:G,7,0),"")</f>
        <v>Good</v>
      </c>
      <c r="K4" s="93" t="s">
        <v>39056</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39057</v>
      </c>
      <c r="B5" s="18" t="str">
        <f>IFERROR(VLOOKUP(D5,DB!A:K,11,0),"")</f>
        <v>R2</v>
      </c>
      <c r="C5" s="18">
        <v>2</v>
      </c>
      <c r="D5" s="18" t="s">
        <v>17684</v>
      </c>
      <c r="E5" s="120"/>
      <c r="F5" s="121" t="s">
        <v>39057</v>
      </c>
      <c r="G5" s="122" t="str">
        <f ca="1">IFERROR(NOW()-F5,"-")</f>
        <v>-</v>
      </c>
      <c r="H5" s="121">
        <v>45937.721956018519</v>
      </c>
      <c r="I5" s="18" t="str">
        <f>IFERROR(VLOOKUP(D5,DB!A:F,6,0),"")</f>
        <v>SCECO</v>
      </c>
      <c r="J5" s="18" t="str">
        <f>IFERROR(VLOOKUP(D5,DB!A:G,7,0),"")</f>
        <v>Vandalized</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45939.241137500001</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45939.241137500001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45939.241137500001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45939.241137500001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45939.241137500001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45939.241137500001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45939.241137500001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45939.241137500001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7"/>
      <c r="E14" s="120"/>
      <c r="F14" s="121"/>
      <c r="G14" s="122">
        <f ca="1">IFERROR(NOW()-F14,"-")</f>
        <v>45939.241137500001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45939.241137500001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45939.241137500001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45939.241137500001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45939.241137500001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45939.241137500001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45939.241137500001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45939.241137500001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45939.241137500001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45939.241137500001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45939.241137500001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45939.241137500001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45939.241137500001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45939.241137500001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45939.241137500001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45939.241137500001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45939.241137500001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45939.241137500001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45939.241137500001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45939.241137500001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45939.241137500001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45939.241137500001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45939.241137500001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45939.241137500001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45939.241137500001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45939.241137500001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45939.241137500001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45939.241137500001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45939.241137500001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45939.241137500001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45939.241137500001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45939.241137500001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45939.241137500001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45939.241137500001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45939.241137500001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45939.241137500001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45939.241137500001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45939.241137500001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45939.241137500001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45939.241137500001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45939.241137500001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45939.241137500001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45939.241137500001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45939.241137500001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45939.241137500001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45939.241137500001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45939.241137500001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45939.241137500001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45939.241137500001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45939.241137500001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45939.241137500001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45939.241137500001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45939.241137500001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45939.241137500001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45939.241137500001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45939.241137500001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45939.241137500001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45939.241137500001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45939.241137500001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45939.241137500001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45939.241137500001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45939.241137500001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45939.241137500001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45939.241137500001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45939.241137500001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45939.241137500001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45939.241137500001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45939.241137500001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45939.241137500001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45939.241137500001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45939.241137500001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45939.241137500001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45939.241137500001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45939.241137500001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45939.241137500001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45939.241137500001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45939.241137500001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45939.241137500001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45939.241137500001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45939.241137500001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45939.241137500001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45939.241137500001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45939.241137500001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45939.241137500001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45939.241137500001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45939.241137500001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45939.241137500001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45939.241137500001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45939.241137500001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45939.241137500001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45939.241137500001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45939.241137500001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45939.241137500001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45939.241137500001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45939.241137500001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45939.241137500001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45939.241137500001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45939.241137500001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45939.241137500001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45939.241137500001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45939.241137500001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45939.241137500001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45939.241137500001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45939.241137500001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45939.241137500001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45939.241137500001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45939.241137500001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45939.241137500001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45939.241137500001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45939.241137500001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45939.241137500001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45939.241137500001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45939.241137500001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45939.241137500001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45939.241137500001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45939.241137500001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45939.241137500001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45939.241137500001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45939.241137500001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45939.241137500001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45939.241137500001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45939.241137500001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45939.241137500001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45939.241137500001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45939.241137500001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45939.241137500001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45939.241137500001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45939.241137500001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45939.241137500001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45939.241137500001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45939.241137500001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45939.241137500001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45939.241137500001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45939.241137500001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45939.241137500001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45939.241137500001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45939.241137500001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45939.241137500001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45939.241137500001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45939.241137500001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45939.241137500001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45939.241137500001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45939.241137500001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45939.241137500001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45939.241137500001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45939.241137500001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45939.241137500001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45939.241137500001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45939.241137500001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45939.241137500001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45939.241137500001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45939.241137500001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45939.241137500001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45939.241137500001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45939.241137500001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45939.241137500001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45939.241137500001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45939.241137500001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45939.241137500001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45939.241137500001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45939.241137500001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45939.241137500001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45939.241137500001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45939.241137500001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45939.241137500001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45939.241137500001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45939.241137500001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45939.241137500001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45939.241137500001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45939.241137500001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45939.241137500001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45939.241137500001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45939.241137500001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45939.241137500001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45939.241137500001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45939.241137500001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45939.241137500001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45939.241137500001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45939.241137500001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45939.241137500001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45939.241137500001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45939.241137500001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45939.241137500001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45939.241137500001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45939.241137500001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45939.241137500001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45939.241137500001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45939.241137500001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45939.241137500001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45939.241137500001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45939.241137500001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45939.241137500001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45939.241137500001</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45939.241137500001</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45939.241137500001</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45939.241137500001</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45939.241137500001</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45939.241137500001</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45939.241137500001</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45939.241137500001</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45939.241137500001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45939.241137500001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45939.241137500001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45939.241137500001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45939.241137500001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45939.241137500001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45939.241137500001</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45939.241137500001</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45939.241137500001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45939.241137500001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45939.241137500001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45939.241137500001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45939.241137500001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45939.241137500001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45939.241137500001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45939.241137500001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45939.241137500001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45939.241137500001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45939.241137500001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45939.241137500001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45939.241137500001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45939.241137500001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45939.241137500001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45939.241137500001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45939.241137500001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45939.241137500001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45939.241137500001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45939.241137500001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45939.241137500001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45939.241137500001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45939.241137500001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45939.241137500001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45939.241137500001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45939.241137500001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45939.241137500001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45939.241137500001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45939.241137500001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45939.241137500001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45939.241137500001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45939.241137500001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45939.241137500001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45939.241137500001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45939.241137500001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45939.241137500001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45939.241137500001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45939.241137500001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45939.241137500001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45939.241137500001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45939.241137500001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45939.241137500001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45939.241137500001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45939.241137500001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45939.241137500001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45939.241137500001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45939.241137500001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45939.241137500001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45939.241137500001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45939.241137500001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45939.241137500001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45939.241137500001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45939.241137500001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45939.241137500001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45939.241137500001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45939.241137500001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45939.241137500001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45939.241137500001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45939.241137500001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45939.241137500001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45939.241137500001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45939.241137500001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45939.241137500001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45939.241137500001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45939.241137500001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45939.241137500001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45939.241137500001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45939.241137500001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45939.241137500001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45939.241137500001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45939.241137500001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45939.241137500001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45939.241137500001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45939.241137500001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45939.241137500001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45939.241137500001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45939.241137500001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45939.241137500001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45939.241137500001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45939.241137500001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45939.241137500001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45939.241137500001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45939.241137500001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45939.241137500001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45939.241137500001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45939.241137500001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45939.241137500001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45939.241137500001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45939.241137500001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45939.241137500001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45939.241137500001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45939.241137500001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45939.241137500001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45939.241137500001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45939.241137500001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45939.241137500001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45939.241137500001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45939.241137500001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45939.241137500001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45939.241137500001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45939.241137500001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45939.241137500001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45939.241137500001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45939.241137500001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45939.241137500001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45939.241137500001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45939.241137500001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45939.241137500001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45939.241137500001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45939.241137500001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45939.241137500001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45939.241137500001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45939.241137500001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45939.241137500001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45939.241137500001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45939.241137500001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45939.241137500001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45939.241137500001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45939.241137500001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45939.241137500001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45939.241137500001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45939.241137500001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45939.241137500001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45939.241137500001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45939.241137500001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45939.241137500001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45939.241137500001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45939.241137500001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45939.241137500001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45939.241137500001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45939.241137500001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45939.241137500001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45939.241137500001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45939.241137500001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45939.241137500001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45939.241137500001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45939.241137500001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45939.241137500001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45939.241137500001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45939.241137500001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45939.241137500001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45939.241137500001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45939.241137500001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45939.241137500001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45939.241137500001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45939.241137500001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45939.241137500001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45939.241137500001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45939.241137500001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45939.241137500001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45939.241137500001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45939.241137500001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45939.241137500001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45939.241137500001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45939.241137500001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45939.241137500001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45939.241137500001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45939.241137500001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45939.241137500001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45939.241137500001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45939.241137500001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45939.241137500001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45939.241137500001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45939.241137500001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45939.241137500001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45939.241137500001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45939.241137500001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45939.241137500001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45939.241137500001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45939.241137500001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45939.241137500001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45939.241137500001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45939.241137500001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45939.241137500001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45939.241137500001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45939.241137500001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45939.241137500001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45939.241137500001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45939.241137500001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45939.241137500001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45939.241137500001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45939.241137500001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45939.241137500001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45939.241137500001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45939.241137500001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45939.241137500001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45939.241137500001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45939.241137500001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45939.241137500001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45939.241137500001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45939.241137500001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45939.241137500001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45939.241137500001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45939.241137500001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45939.241137500001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45939.241137500001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45939.241137500001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45939.241137500001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45939.241137500001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45939.241137500001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45939.241137500001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45939.241137500001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45939.241137500001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45939.241137500001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45939.241137500001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45939.241137500001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45939.241137500001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45939.241137500001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45939.241137500001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45939.241137500001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45939.241137500001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45939.241137500001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45939.241137500001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45939.241137500001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45939.241137500001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45939.241137500001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45939.241137500001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45939.241137500001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45939.241137500001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45939.241137500001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45939.241137500001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45939.241137500001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45939.241137500001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45939.241137500001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45939.241137500001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45939.241137500001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45939.241137500001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45939.241137500001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45939.241137500001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45939.241137500001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45939.241137500001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45939.241137500001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45939.241137500001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45939.241137500001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45939.241137500001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45939.241137500001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45939.241137500001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45939.241137500001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45939.241137500001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45939.241137500001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45939.241137500001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45939.241137500001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45939.241137500001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45939.241137500001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45939.241137500001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45939.241137500001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45939.241137500001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45939.241137500001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45939.241137500001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45939.241137500001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45939.241137500001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45939.241137500001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45939.241137500001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45939.241137500001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45939.241137500001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45939.241137500001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45939.241137500001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45939.241137500001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45939.241137500001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45939.241137500001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45939.241137500001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45939.241137500001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45939.241137500001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45939.241137500001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45939.241137500001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45939.241137500001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45939.241137500001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45939.241137500001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45939.241137500001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45939.241137500001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45939.241137500001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45939.241137500001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45939.241137500001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45939.241137500001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45939.241137500001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45939.241137500001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45939.241137500001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45939.241137500001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45939.241137500001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45939.241137500001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45939.241137500001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45939.241137500001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45939.241137500001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45939.241137500001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45939.241137500001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45939.241137500001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45939.241137500001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45939.241137500001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45939.241137500001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45939.241137500001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45939.241137500001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45939.241137500001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45939.241137500001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45939.241137500001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45939.241137500001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45939.241137500001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45939.241137500001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45939.241137500001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45939.241137500001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45939.241137500001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45939.241137500001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45939.241137500001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45939.241137500001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45939.241137500001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45939.241137500001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45939.241137500001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45939.241137500001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45939.241137500001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45939.241137500001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45939.241137500001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45939.241137500001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45939.241137500001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45939.241137500001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45939.241137500001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45939.241137500001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45939.241137500001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45939.241137500001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45939.241137500001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45939.241137500001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45939.241137500001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45939.241137500001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45939.241137500001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45939.241137500001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45939.241137500001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45939.241137500001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45939.241137500001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45939.241137500001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45939.241137500001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45939.241137500001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45939.241137500001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45939.241137500001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45939.241137500001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45939.241137500001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45939.241137500001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45939.241137500001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45939.241137500001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45939.241137500001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45939.241137500001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45939.241137500001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45939.241137500001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45939.241137500001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45939.241137500001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45939.241137500001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45939.241137500001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45939.241137500001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45939.241137500001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45939.241137500001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45939.241137500001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45939.241137500001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45939.241137500001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45939.241137500001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45939.241137500001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45939.241137500001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45939.241137500001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45939.241137500001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45939.241137500001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45939.241137500001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45939.241137500001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45939.241137500001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45939.241137500001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45939.241137500001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45939.241137500001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45939.241137500001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45939.241137500001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45939.241137500001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45939.241137500001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45939.241137500001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45939.241137500001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45939.241137500001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45939.241137500001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45939.241137500001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45939.241137500001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45939.241137500001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45939.241137500001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45939.241137500001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45939.241137500001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45939.241137500001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45939.241137500001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45939.241137500001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45939.241137500001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45939.241137500001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45939.241137500001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45939.241137500001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45939.241137500001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45939.241137500001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45939.241137500001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45939.241137500001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45939.241137500001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45939.241137500001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45939.241137500001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45939.241137500001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45939.241137500001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45939.241137500001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45939.241137500001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45939.241137500001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45939.241137500001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45939.241137500001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45939.241137500001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45939.241137500001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45939.241137500001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45939.241137500001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45939.241137500001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45939.241137500001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45939.241137500001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45939.241137500001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45939.241137500001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45939.241137500001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45939.241137500001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45939.241137500001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45939.241137500001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45939.241137500001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45939.241137500001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45939.241137500001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45939.241137500001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45939.241137500001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45939.241137500001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45939.241137500001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45939.241137500001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45939.241137500001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45939.241137500001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45939.241137500001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45939.241137500001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45939.241137500001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45939.241137500001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45939.241137500001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45939.241137500001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45939.241137500001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45939.241137500001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45939.241137500001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45939.241137500001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45939.241137500001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45939.241137500001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45939.241137500001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45939.241137500001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45939.241137500001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45939.241137500001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45939.241137500001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45939.241137500001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45939.241137500001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45939.241137500001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45939.241137500001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45939.241137500001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45939.241137500001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45939.241137500001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45939.241137500001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45939.241137500001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45939.241137500001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45939.241137500001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45939.241137500001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45939.241137500001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45939.241137500001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45939.241137500001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45939.241137500001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45939.241137500001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45939.241137500001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45939.241137500001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45939.241137500001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45939.241137500001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45939.241137500001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45939.241137500001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45939.241137500001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45939.241137500001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45939.241137500001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45939.241137500001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45939.241137500001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45939.241137500001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45939.241137500001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45939.241137500001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45939.241137500001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45939.241137500001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45939.241137500001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45939.241137500001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45939.241137500001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45939.241137500001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45939.241137500001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45939.241137500001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45939.241137500001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45939.241137500001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45939.241137500001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45939.241137500001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45939.241137500001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45939.241137500001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45939.241137500001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45939.241137500001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45939.241137500001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45939.241137500001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45939.241137500001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45939.241137500001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45939.241137500001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45939.241137500001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45939.241137500001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45939.241137500001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45939.241137500001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45939.241137500001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45939.241137500001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45939.241137500001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45939.241137500001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45939.241137500001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45939.241137500001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45939.241137500001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45939.241137500001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45939.241137500001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45939.241137500001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45939.241137500001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45939.241137500001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45939.241137500001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45939.241137500001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45939.241137500001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45939.241137500001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45939.241137500001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45939.241137500001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45939.241137500001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45939.241137500001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45939.241137500001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45939.241137500001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45939.241137500001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45939.241137500001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45939.241137500001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45939.241137500001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45939.241137500001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45939.241137500001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45939.241137500001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45939.241137500001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45939.241137500001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45939.241137500001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45939.241137500001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45939.241137500001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45939.241137500001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45939.241137500001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45939.241137500001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45939.241137500001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45939.241137500001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45939.241137500001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45939.241137500001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45939.241137500001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45939.241137500001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45939.241137500001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45939.241137500001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45939.241137500001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45939.241137500001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45939.241137500001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45939.241137500001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45939.241137500001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45939.241137500001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45939.241137500001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45939.241137500001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45939.241137500001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45939.241137500001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45939.241137500001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45939.241137500001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45939.241137500001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45939.241137500001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45939.241137500001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45939.241137500001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45939.241137500001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45939.241137500001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45939.241137500001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45939.241137500001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45939.241137500001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45939.241137500001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45939.241137500001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45939.241137500001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45939.241137500001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45939.241137500001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45939.241137500001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45939.241137500001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45939.241137500001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45939.241137500001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45939.241137500001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45939.241137500001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45939.241137500001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45939.241137500001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45939.241137500001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45939.241137500001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45939.241137500001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45939.241137500001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45939.241137500001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45939.241137500001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45939.241137500001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45939.241137500001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45939.241137500001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45939.241137500001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45939.241137500001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45939.241137500001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45939.241137500001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45939.241137500001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45939.241137500001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45939.241137500001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45939.241137500001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45939.241137500001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45939.241137500001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45939.241137500001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45939.241137500001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45939.241137500001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45939.241137500001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45939.241137500001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45939.241137500001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45939.241137500001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45939.241137500001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45939.241137500001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45939.241137500001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45939.241137500001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45939.241137500001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45939.241137500001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45939.241137500001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45939.241137500001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45939.241137500001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45939.241137500001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45939.241137500001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45939.241137500001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45939.241137500001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45939.241137500001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45939.241137500001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45939.241137500001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45939.241137500001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45939.241137500001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45939.241137500001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45939.241137500001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45939.241137500001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45939.241137500001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45939.241137500001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45939.241137500001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45939.241137500001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45939.241137500001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45939.241137500001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45939.241137500001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45939.241137500001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45939.241137500001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45939.241137500001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45939.241137500001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45939.241137500001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45939.241137500001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45939.241137500001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45939.241137500001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45939.241137500001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45939.241137500001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45939.241137500001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45939.241137500001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45939.241137500001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45939.241137500001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45939.241137500001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45939.241137500001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45939.241137500001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45939.241137500001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45939.241137500001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45939.241137500001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45939.241137500001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45939.241137500001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45939.241137500001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45939.241137500001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45939.241137500001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45939.241137500001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45939.241137500001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45939.241137500001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45939.241137500001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45939.241137500001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45939.241137500001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45939.241137500001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45939.241137500001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45939.241137500001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45939.241137500001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45939.241137500001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45939.241137500001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45939.241137500001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45939.241137500001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45939.241137500001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45939.241137500001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45939.241137500001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45939.241137500001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45939.241137500001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45939.241137500001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45939.241137500001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45939.241137500001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45939.241137500001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45939.241137500001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45939.241137500001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45939.241137500001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45939.241137500001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45939.241137500001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45939.241137500001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45939.241137500001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45939.241137500001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45939.241137500001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45939.241137500001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45939.241137500001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45939.241137500001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45939.241137500001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45939.241137500001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45939.241137500001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45939.241137500001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45939.241137500001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45939.241137500001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45939.241137500001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45939.241137500001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45939.241137500001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45939.241137500001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45939.241137500001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45939.241137500001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45939.241137500001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45939.241137500001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45939.241137500001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45939.241137500001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45939.241137500001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45939.241137500001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45939.241137500001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45939.241137500001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45939.241137500001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45939.241137500001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45939.241137500001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45939.241137500001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45939.241137500001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45939.241137500001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45939.241137500001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45939.241137500001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45939.241137500001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45939.241137500001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45939.241137500001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45939.241137500001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45939.241137500001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45939.241137500001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45939.241137500001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45939.241137500001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45939.241137500001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45939.241137500001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45939.241137500001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45939.241137500001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45939.241137500001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45939.241137500001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45939.241137500001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45939.241137500001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45939.241137500001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45939.241137500001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45939.241137500001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45939.241137500001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45939.241137500001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45939.241137500001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45939.241137500001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45939.241137500001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45939.241137500001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45939.241137500001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45939.241137500001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45939.241137500001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45939.241137500001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45939.241137500001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45939.241137500001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45939.241137500001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45939.241137500001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45939.241137500001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45939.241137500001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45939.241137500001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45939.241137500001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45939.241137500001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45939.241137500001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45939.241137500001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45939.241137500001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45939.241137500001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45939.241137500001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45939.241137500001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45939.241137500001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45939.241137500001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45939.241137500001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45939.241137500001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45939.241137500001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45939.241137500001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45939.241137500001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45939.241137500001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45939.241137500001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45939.241137500001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45939.241137500001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45939.241137500001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45939.241137500001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45939.241137500001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45939.241137500001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45939.241137500001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45939.241137500001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45939.241137500001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45939.241137500001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45939.241137500001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45939.241137500001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45939.241137500001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45939.241137500001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45939.241137500001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45939.241137500001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45939.241137500001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45939.241137500001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45939.241137500001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45939.241137500001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45939.241137500001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45939.241137500001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45939.241137500001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45939.241137500001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45939.241137500001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45939.241137500001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45939.241137500001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45939.241137500001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45939.241137500001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45939.241137500001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45939.241137500001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45939.241137500001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45939.241137500001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45939.241137500001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45939.241137500001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45939.241137500001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45939.241137500001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45939.241137500001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45939.241137500001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45939.241137500001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45939.241137500001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45939.241137500001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45939.241137500001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45939.241137500001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45939.241137500001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45939.241137500001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45939.241137500001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45939.241137500001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45939.241137500001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45939.241137500001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45939.241137500001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45939.241137500001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45939.241137500001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45939.241137500001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45939.241137500001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45939.241137500001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45939.241137500001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45939.241137500001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45939.241137500001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45939.241137500001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45939.241137500001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45939.241137500001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45939.241137500001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45939.241137500001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45939.241137500001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45939.241137500001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45939.241137500001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45939.241137500001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45939.241137500001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45939.241137500001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45939.241137500001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45939.241137500001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45939.241137500001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45939.241137500001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45939.241137500001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45939.241137500001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45939.241137500001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45939.241137500001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45939.241137500001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45939.241137500001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45939.241137500001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45939.241137500001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45939.241137500001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45939.241137500001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45939.241137500001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45939.241137500001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45939.241137500001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45939.241137500001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45939.241137500001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45939.241137500001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45939.241137500001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45939.241137500001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45939.241137500001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45939.241137500001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45939.241137500001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45939.241137500001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45939.241137500001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45939.241137500001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45939.241137500001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45939.241137500001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45939.241137500001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45939.241137500001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45939.241137500001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45939.241137500001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45939.241137500001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45939.241137500001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45939.241137500001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45939.241137500001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45939.241137500001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45939.241137500001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45939.241137500001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45939.241137500001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45939.241137500001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45939.241137500001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45939.241137500001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45939.241137500001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45939.241137500001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45939.241137500001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45939.241137500001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45939.241137500001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45939.241137500001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45939.241137500001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45939.241137500001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45939.241137500001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45939.241137500001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45939.241137500001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45939.241137500001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45939.241137500001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45939.241137500001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45939.241137500001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45939.241137500001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45939.241137500001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45939.241137500001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45939.241137500001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45939.241137500001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45939.241137500001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45939.241137500001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45939.241137500001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45939.241137500001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45939.241137500001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45939.241137500001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45939.241137500001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45939.241137500001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45939.241137500001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45939.241137500001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45939.241137500001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45939.241137500001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45939.241137500001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45939.241137500001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45939.241137500001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45939.241137500001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45939.241137500001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45939.241137500001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45939.241137500001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45939.241137500001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45939.241137500001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45939.241137500001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45939.241137500001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45939.241137500001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45939.241137500001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45939.241137500001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45939.241137500001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45939.241137500001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45939.241137500001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45939.241137500001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45939.241137500001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45939.241137500001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45939.241137500001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45939.241137500001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45939.241137500001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45939.241137500001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45939.241137500001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45939.241137500001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45939.241137500001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45939.241137500001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45939.241137500001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45939.241137500001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45939.241137500001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45939.241137500001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45939.241137500001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45939.241137500001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45939.241137500001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45939.241137500001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45939.241137500001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45939.241137500001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45939.241137500001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45939.241137500001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45939.241137500001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45939.241137500001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45939.241137500001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45939.241137500001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45939.241137500001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45939.241137500001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45939.241137500001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45939.241137500001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45939.241137500001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45939.241137500001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45939.241137500001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45939.241137500001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45939.241137500001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45939.241137500001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45939.241137500001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45939.241137500001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45939.241137500001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45939.241137500001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45939.241137500001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45939.241137500001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45939.241137500001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45939.241137500001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45939.241137500001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45939.241137500001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45939.241137500001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45939.241137500001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45939.241137500001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45939.241137500001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45939.241137500001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45939.241137500001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45939.241137500001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45939.241137500001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45939.241137500001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45939.241137500001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45939.241137500001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45939.241137500001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45939.241137500001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45939.241137500001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45939.241137500001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45939.241137500001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45939.241137500001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45939.241137500001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45939.241137500001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45939.241137500001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45939.241137500001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45939.241137500001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45939.241137500001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45939.241137500001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45939.241137500001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45939.241137500001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45939.241137500001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45939.241137500001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45939.241137500001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45939.241137500001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45939.241137500001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45939.241137500001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45939.241137500001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45939.241137500001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45939.241137500001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45939.241137500001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45939.241137500001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45939.241137500001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45939.241137500001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45939.241137500001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45939.241137500001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45939.241137500001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45939.241137500001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45939.241137500001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45939.241137500001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45939.241137500001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45939.241137500001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45939.241137500001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45939.241137500001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45939.241137500001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45939.241137500001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45939.241137500001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45939.241137500001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45939.241137500001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45939.241137500001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45939.241137500001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45939.241137500001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45939.241137500001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45939.241137500001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45939.241137500001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45939.241137500001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45939.241137500001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45939.241137500001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45939.241137500001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45939.241137500001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45939.241137500001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45939.241137500001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45939.241137500001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45939.241137500001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45939.241137500001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45939.241137500001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45939.241137500001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45939.241137500001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45939.241137500001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45939.241137500001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45939.241137500001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45939.241137500001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45939.241137500001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45939.241137500001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45939.241137500001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45939.241137500001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45939.241137500001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45939.241137500001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45939.241137500001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45939.241137500001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45939.241137500001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45939.241137500001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45939.241137500001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45939.241137500001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45939.241137500001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45939.241137500001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45939.241137500001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45939.241137500001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45939.241137500001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45939.241137500001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45939.241137500001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45939.241137500001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45939.241137500001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45939.241137500001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45939.241137500001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45939.241137500001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45939.241137500001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45939.241137500001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45939.241137500001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45939.241137500001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45939.241137500001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45939.241137500001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45939.241137500001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45939.241137500001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45939.241137500001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45939.241137500001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45939.241137500001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45939.241137500001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45939.241137500001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45939.241137500001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45939.241137500001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45939.241137500001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45939.241137500001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45939.241137500001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45939.241137500001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45939.241137500001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45939.241137500001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45939.241137500001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45939.241137500001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45939.241137500001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45939.241137500001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45939.241137500001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45939.241137500001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45939.241137500001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45939.241137500001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45939.241137500001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45939.241137500001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45939.241137500001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45939.241137500001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45939.241137500001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45939.241137500001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45939.241137500001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45939.241137500001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45939.241137500001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45939.241137500001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45939.241137500001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45939.241137500001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45939.241137500001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45939.241137500001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45939.241137500001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45939.241137500001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45939.241137500001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45939.241137500001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45939.241137500001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45939.241137500001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45939.241137500001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45939.241137500001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45939.241137500001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45939.241137500001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45939.241137500001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45939.241137500001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45939.241137500001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45939.241137500001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45939.241137500001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45939.241137500001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45939.241137500001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45939.241137500001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45939.241137500001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45939.241137500001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45939.241137500001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45939.241137500001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45939.241137500001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45939.241137500001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45939.241137500001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45939.241137500001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45939.241137500001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45939.241137500001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45939.241137500001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45939.241137500001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45939.241137500001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45939.241137500001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45939.241137500001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45939.241137500001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45939.241137500001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45939.241137500001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45939.241137500001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45939.241137500001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45939.241137500001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45939.241137500001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45939.241137500001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45939.241137500001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45939.241137500001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45939.241137500001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45939.241137500001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45939.241137500001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45939.241137500001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45939.241137500001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45939.241137500001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45939.241137500001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45939.241137500001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45939.241137500001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45939.241137500001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45939.241137500001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45939.241137500001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45939.241137500001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45939.241137500001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45939.241137500001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45939.241137500001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45939.241137500001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45939.241137500001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45939.241137500001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45939.241137500001</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235.76041990740487</v>
      </c>
      <c r="H2" s="105">
        <v>45703.474768518521</v>
      </c>
      <c r="I2" s="102" t="str">
        <f>IFERROR(VLOOKUP(D2,DB!A:F,6,0),"")</f>
        <v>SCECO</v>
      </c>
      <c r="J2" s="102" t="str">
        <f>IFERROR(VLOOKUP(D2,DB!A:G,7,0),"")</f>
        <v>Dead</v>
      </c>
      <c r="K2" s="107" t="s">
        <v>39060</v>
      </c>
      <c r="L2" s="99" t="str">
        <f>IFERROR(VLOOKUP(D2,DB!A:I,9,0),"")</f>
        <v>Latis</v>
      </c>
    </row>
    <row r="3" spans="1:16" ht="15" customHeight="1">
      <c r="A3" s="127"/>
      <c r="B3" s="127" t="str">
        <f>IFERROR(VLOOKUP(D3,DB!A:K,11,0),"")</f>
        <v/>
      </c>
      <c r="C3" s="128"/>
      <c r="D3" s="129"/>
      <c r="E3" s="130"/>
      <c r="F3" s="131"/>
      <c r="G3" s="132">
        <f ca="1">IFERROR(NOW()-F3,"")</f>
        <v>45939.241137500001</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45939.241137500001</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45939.241137500001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45939.241137500001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45939.241137500001</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45939.241137500001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45939.241137500001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45939.241137500001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45939.241137500001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45939.241137500001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45939.241137500001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45939.241137500001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45939.241137500001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45939.241137500001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45939.241137500001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45939.241137500001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45939.241137500001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45939.241137500001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45939.241137500001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45939.241137500001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45939.241137500001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45939.241137500001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45939.241137500001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45939.241137500001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45939.241137500001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45939.241137500001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45939.241137500001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45939.241137500001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45939.241137500001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45939.241137500001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45939.241137500001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45939.241137500001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45939.241137500001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45939.241137500001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45939.241137500001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45939.241137500001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45939.241137500001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45939.241137500001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45939.241137500001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45939.241137500001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45939.241137500001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45939.241137500001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45939.241137500001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45939.241137500001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45939.241137500001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45939.241137500001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45939.241137500001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45939.241137500001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45939.241137500001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45939.241137500001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45939.241137500001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45939.241137500001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45939.241137500001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45939.241137500001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45939.241137500001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45939.241137500001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45939.241137500001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45939.241137500001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45939.241137500001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45939.241137500001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45939.241137500001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45939.241137500001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45939.241137500001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45939.241137500001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45939.241137500001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45939.241137500001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45939.241137500001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45939.241137500001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45939.241137500001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45939.241137500001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45939.241137500001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45939.241137500001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45939.241137500001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45939.241137500001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45939.241137500001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45939.241137500001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45939.241137500001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45939.241137500001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45939.241137500001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45939.241137500001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45939.241137500001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45939.241137500001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45939.241137500001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45939.241137500001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45939.241137500001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45939.241137500001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45939.241137500001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45939.241137500001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45939.241137500001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45939.241137500001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45939.241137500001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45939.241137500001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45939.241137500001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45939.241137500001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45939.241137500001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45939.241137500001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45939.241137500001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45939.241137500001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45939.241137500001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45939.241137500001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45939.241137500001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45939.241137500001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45939.241137500001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45939.241137500001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45939.241137500001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45939.241137500001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45939.241137500001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45939.241137500001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45939.241137500001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45939.241137500001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45939.241137500001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45939.241137500001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45939.241137500001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45939.241137500001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45939.241137500001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45939.241137500001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45939.241137500001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45939.241137500001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45939.241137500001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45939.241137500001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45939.241137500001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45939.241137500001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45939.241137500001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45939.241137500001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45939.241137500001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45939.241137500001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45939.241137500001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45939.241137500001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45939.241137500001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45939.241137500001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45939.241137500001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45939.241137500001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45939.241137500001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45939.241137500001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45939.241137500001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45939.241137500001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45939.241137500001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45939.241137500001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45939.241137500001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45939.241137500001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45939.241137500001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45939.241137500001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45939.241137500001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45939.241137500001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45939.241137500001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45939.241137500001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45939.241137500001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45939.241137500001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45939.241137500001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45939.241137500001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45939.241137500001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45939.241137500001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45939.241137500001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45939.241137500001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45939.241137500001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45939.241137500001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45939.241137500001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45939.241137500001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45939.241137500001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45939.241137500001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45939.241137500001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45939.241137500001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45939.241137500001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45939.241137500001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45939.241137500001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45939.241137500001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45939.241137500001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45939.241137500001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45939.241137500001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45939.241137500001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45939.241137500001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45939.241137500001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45939.241137500001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45939.241137500001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45939.241137500001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45939.241137500001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45939.241137500001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45939.241137500001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45939.241137500001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45939.241137500001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45939.241137500001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45939.241137500001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45939.241137500001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45939.241137500001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45939.241137500001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45939.241137500001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45939.241137500001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45939.241137500001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45939.241137500001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45939.241137500001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45939.241137500001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45939.241137500001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45939.241137500001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45939.241137500001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45939.241137500001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45939.241137500001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45939.241137500001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45939.241137500001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45939.241137500001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45939.241137500001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45939.241137500001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45939.241137500001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45939.241137500001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45939.241137500001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45939.241137500001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45939.241137500001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45939.241137500001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45939.241137500001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45939.241137500001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45939.241137500001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45939.241137500001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45939.241137500001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45939.241137500001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45939.241137500001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45939.241137500001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45939.241137500001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45939.241137500001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45939.241137500001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45939.241137500001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45939.241137500001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45939.241137500001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45939.241137500001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45939.241137500001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45939.241137500001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45939.241137500001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45939.241137500001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45939.241137500001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45939.241137500001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45939.241137500001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45939.241137500001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45939.241137500001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45939.241137500001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45939.241137500001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45939.241137500001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45939.241137500001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45939.241137500001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45939.241137500001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45939.241137500001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45939.241137500001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45939.241137500001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45939.241137500001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45939.241137500001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45939.241137500001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45939.241137500001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45939.241137500001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45939.241137500001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45939.241137500001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45939.241137500001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45939.241137500001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45939.241137500001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45939.241137500001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45939.241137500001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45939.241137500001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45939.241137500001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45939.241137500001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45939.241137500001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45939.241137500001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45939.241137500001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45939.241137500001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45939.241137500001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45939.241137500001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45939.241137500001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45939.241137500001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45939.241137500001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45939.241137500001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45939.241137500001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45939.241137500001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45939.241137500001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45939.241137500001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45939.241137500001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45939.241137500001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45939.241137500001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45939.241137500001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45939.241137500001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45939.241137500001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45939.241137500001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45939.241137500001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45939.241137500001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45939.241137500001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45939.241137500001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45939.241137500001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45939.241137500001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45939.241137500001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45939.241137500001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45939.241137500001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45939.241137500001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45939.241137500001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45939.241137500001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45939.241137500001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45939.241137500001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45939.241137500001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45939.241137500001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45939.241137500001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45939.241137500001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45939.241137500001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45939.241137500001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45939.241137500001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45939.241137500001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45939.241137500001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45939.241137500001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45939.241137500001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45939.241137500001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45939.241137500001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45939.241137500001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45939.241137500001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45939.241137500001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45939.241137500001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45939.241137500001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45939.241137500001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45939.241137500001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45939.241137500001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45939.241137500001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45939.241137500001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45939.241137500001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45939.241137500001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45939.241137500001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45939.241137500001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45939.241137500001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45939.241137500001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45939.241137500001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45939.241137500001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45939.241137500001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45939.241137500001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45939.241137500001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45939.241137500001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45939.241137500001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45939.241137500001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45939.241137500001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45939.241137500001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45939.241137500001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45939.241137500001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45939.241137500001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45939.241137500001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45939.241137500001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45939.241137500001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45939.241137500001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45939.241137500001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45939.241137500001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45939.241137500001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45939.241137500001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45939.241137500001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45939.241137500001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45939.241137500001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45939.241137500001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45939.241137500001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45939.241137500001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45939.241137500001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45939.241137500001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45939.241137500001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45939.241137500001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45939.241137500001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45939.241137500001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45939.241137500001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45939.241137500001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45939.241137500001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45939.241137500001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45939.241137500001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45939.241137500001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45939.241137500001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45939.241137500001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45939.241137500001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45939.241137500001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45939.241137500001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45939.241137500001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45939.241137500001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45939.241137500001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45939.241137500001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45939.241137500001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45939.241137500001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45939.241137500001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45939.241137500001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45939.241137500001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45939.241137500001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45939.241137500001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45939.241137500001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45939.241137500001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45939.241137500001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45939.241137500001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45939.241137500001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45939.241137500001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45939.241137500001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45939.241137500001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45939.241137500001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45939.241137500001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45939.241137500001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45939.241137500001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45939.241137500001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45939.241137500001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45939.241137500001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45939.241137500001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45939.241137500001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45939.241137500001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45939.241137500001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45939.241137500001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45939.241137500001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45939.241137500001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45939.241137500001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45939.241137500001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45939.241137500001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45939.241137500001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45939.241137500001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45939.241137500001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45939.241137500001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45939.241137500001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45939.241137500001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45939.241137500001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45939.241137500001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45939.241137500001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45939.241137500001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45939.241137500001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45939.241137500001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45939.241137500001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45939.241137500001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45939.241137500001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45939.241137500001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45939.241137500001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45939.241137500001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45939.241137500001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45939.241137500001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45939.241137500001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45939.241137500001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45939.241137500001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45939.241137500001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45939.241137500001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45939.241137500001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45939.241137500001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45939.241137500001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45939.241137500001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45939.241137500001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45939.241137500001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45939.241137500001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45939.241137500001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45939.241137500001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45939.241137500001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45939.241137500001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45939.241137500001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45939.241137500001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45939.241137500001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45939.241137500001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45939.241137500001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45939.241137500001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45939.241137500001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45939.241137500001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45939.241137500001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45939.241137500001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45939.241137500001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45939.241137500001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45939.241137500001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45939.241137500001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45939.241137500001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45939.241137500001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45939.241137500001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45939.241137500001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45939.241137500001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45939.241137500001</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45939.241137500001</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45939.241137500001</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45939.241137500001</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74">
        <f ca="1">IFERROR(NOW()-F2,"")</f>
        <v>47.409077314812748</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39050</v>
      </c>
      <c r="F3" s="38">
        <v>45926.188877314817</v>
      </c>
      <c r="G3" s="174">
        <f ca="1">IFERROR(NOW()-F3,"")</f>
        <v>13.052260185184423</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1</v>
      </c>
      <c r="D4" s="126" t="s">
        <v>33922</v>
      </c>
      <c r="E4" s="37" t="s">
        <v>38964</v>
      </c>
      <c r="F4" s="38">
        <v>45939.202777777777</v>
      </c>
      <c r="G4" s="174">
        <f ca="1">IFERROR(NOW()-F4,"")</f>
        <v>3.8359722224413417E-2</v>
      </c>
      <c r="H4" s="38">
        <v>45939.197222222225</v>
      </c>
      <c r="I4" s="37" t="str">
        <f>IFERROR(VLOOKUP(D4,DB!A:F,6,0),"")</f>
        <v>Generator-SG</v>
      </c>
      <c r="J4" s="37" t="str">
        <f>IFERROR(VLOOKUP(D4,DB!A:G,7,0),"")</f>
        <v>Vandalized</v>
      </c>
      <c r="K4" s="37" t="s">
        <v>39066</v>
      </c>
      <c r="L4" s="37" t="str">
        <f>IFERROR(VLOOKUP(D4,DB!A:I,9,0),"")</f>
        <v>Latis</v>
      </c>
      <c r="M4" s="125"/>
    </row>
    <row r="5" spans="1:13" ht="15">
      <c r="A5" s="37"/>
      <c r="B5" s="37" t="str">
        <f>IFERROR(VLOOKUP(D5,DB!A:K,11,0),"")</f>
        <v/>
      </c>
      <c r="C5" s="37"/>
      <c r="D5" s="37"/>
      <c r="E5" s="37"/>
      <c r="F5" s="38"/>
      <c r="G5" s="39">
        <f ca="1">IFERROR(NOW()-F5,"")</f>
        <v>45939.241137500001</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45939.241137500001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45939.241137500001</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45939.241137500001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45939.241137500001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45939.241137500001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45939.241137500001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45939.241137500001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45939.241137500001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45939.241137500001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45939.241137500001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45939.241137500001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45939.241137500001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45939.241137500001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45939.241137500001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45939.241137500001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45939.241137500001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45939.241137500001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45939.241137500001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45939.241137500001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45939.241137500001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45939.241137500001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45939.241137500001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45939.241137500001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45939.241137500001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45939.241137500001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45939.241137500001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45939.241137500001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45939.241137500001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45939.241137500001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45939.241137500001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45939.241137500001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45939.241137500001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45939.241137500001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45939.241137500001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45939.241137500001</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45939.241137500001</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45939.241137500001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45939.241137500001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45939.241137500001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45939.241137500001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45939.241137500001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45939.241137500001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45939.241137500001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45939.241137500001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45939.241137500001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45939.241137500001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45939.241137500001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45939.241137500001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45939.241137500001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45939.241137500001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45939.241137500001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45939.241137500001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45939.241137500001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45939.241137500001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45939.241137500001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45939.241137500001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45939.241137500001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45939.241137500001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45939.241137500001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45939.241137500001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45939.241137500001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45939.241137500001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45939.241137500001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45939.241137500001</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45939.241137500001</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45939.241137500001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45939.241137500001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45939.241137500001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45939.241137500001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45939.241137500001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45939.241137500001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45939.241137500001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45939.241137500001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45939.241137500001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45939.241137500001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45939.241137500001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45939.241137500001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45939.241137500001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45939.241137500001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45939.241137500001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45939.241137500001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45939.241137500001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45939.241137500001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45939.241137500001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45939.241137500001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45939.241137500001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45939.241137500001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45939.241137500001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45939.241137500001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45939.241137500001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45939.241137500001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45939.241137500001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45939.241137500001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45939.241137500001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45939.241137500001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45939.241137500001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45939.241137500001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45939.241137500001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45939.241137500001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45939.241137500001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45939.241137500001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45939.241137500001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45939.241137500001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45939.241137500001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45939.241137500001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45939.241137500001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45939.241137500001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45939.241137500001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45939.241137500001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45939.241137500001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45939.241137500001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45939.241137500001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45939.241137500001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45939.241137500001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45939.241137500001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45939.241137500001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45939.241137500001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45939.241137500001</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45939.241137500001</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tabSelected="1"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39067</v>
      </c>
      <c r="B2" s="150" t="s">
        <v>5398</v>
      </c>
      <c r="C2" s="149">
        <v>1</v>
      </c>
      <c r="D2" s="150" t="s">
        <v>34463</v>
      </c>
      <c r="E2" s="149" t="s">
        <v>39068</v>
      </c>
      <c r="F2" s="151">
        <v>45926.772847222222</v>
      </c>
      <c r="G2" s="152">
        <f ca="1">IFERROR(NOW()-F2,"-")</f>
        <v>12.468290277778578</v>
      </c>
      <c r="H2" s="153">
        <v>45927.449074074102</v>
      </c>
      <c r="I2" s="150" t="str">
        <f>IFERROR(VLOOKUP(D2,DB!A:F,6,0),"")</f>
        <v>SCECO</v>
      </c>
      <c r="J2" s="150" t="str">
        <f>IFERROR(VLOOKUP(D2,DB!A:G,7,0),"")</f>
        <v>Weak</v>
      </c>
      <c r="K2" s="149" t="s">
        <v>39069</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45939.241137500001</v>
      </c>
      <c r="H3" s="153">
        <v>45927.987534722219</v>
      </c>
      <c r="I3" s="150" t="str">
        <f>IFERROR(VLOOKUP(D3,DB!A:F,6,0),"")</f>
        <v>SCECO</v>
      </c>
      <c r="J3" s="150" t="str">
        <f>IFERROR(VLOOKUP(D3,DB!A:G,7,0),"")</f>
        <v>Vandalized</v>
      </c>
      <c r="K3" s="149" t="s">
        <v>39070</v>
      </c>
      <c r="L3" s="150" t="str">
        <f>IFERROR(VLOOKUP(D3,DB!A:I,9,0),"")</f>
        <v>Latis</v>
      </c>
    </row>
    <row r="4" spans="1:16383" ht="31.5" customHeight="1">
      <c r="A4" s="149" t="s">
        <v>39071</v>
      </c>
      <c r="B4" s="150" t="s">
        <v>5398</v>
      </c>
      <c r="C4" s="149">
        <v>1</v>
      </c>
      <c r="D4" s="150" t="s">
        <v>32861</v>
      </c>
      <c r="E4" s="149" t="s">
        <v>39068</v>
      </c>
      <c r="F4" s="151">
        <v>45933.880972222221</v>
      </c>
      <c r="G4" s="152">
        <f ca="1">IFERROR(NOW()-F4,"-")</f>
        <v>5.3601652777797426</v>
      </c>
      <c r="H4" s="153">
        <v>45929.455266203702</v>
      </c>
      <c r="I4" s="150" t="str">
        <f>IFERROR(VLOOKUP(D4,DB!A:F,6,0),"")</f>
        <v>SCECO</v>
      </c>
      <c r="J4" s="150" t="str">
        <f>IFERROR(VLOOKUP(D4,DB!A:G,7,0),"")</f>
        <v>In progress</v>
      </c>
      <c r="K4" s="149" t="s">
        <v>39069</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39072</v>
      </c>
      <c r="B5" s="150" t="s">
        <v>5398</v>
      </c>
      <c r="C5" s="149">
        <v>1</v>
      </c>
      <c r="D5" s="150" t="s">
        <v>33408</v>
      </c>
      <c r="E5" s="149" t="s">
        <v>38964</v>
      </c>
      <c r="F5" s="151">
        <v>45934.942245370374</v>
      </c>
      <c r="G5" s="152">
        <f ca="1">IFERROR(NOW()-F5,"-")</f>
        <v>4.2988921296273475</v>
      </c>
      <c r="H5" s="153">
        <v>45934.470231481479</v>
      </c>
      <c r="I5" s="150" t="str">
        <f>IFERROR(VLOOKUP(D5,DB!A:F,6,0),"")</f>
        <v>SCECO</v>
      </c>
      <c r="J5" s="150" t="str">
        <f>IFERROR(VLOOKUP(D5,DB!A:G,7,0),"")</f>
        <v>Dead</v>
      </c>
      <c r="K5" s="149" t="s">
        <v>39069</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45939.241137500001</v>
      </c>
      <c r="H6" s="155">
        <v>45937.667847222219</v>
      </c>
      <c r="I6" s="150" t="str">
        <f>IFERROR(VLOOKUP(D6,DB!A:F,6,0),"")</f>
        <v>SCECO</v>
      </c>
      <c r="J6" s="150" t="str">
        <f>IFERROR(VLOOKUP(D6,DB!A:G,7,0),"")</f>
        <v>Weak</v>
      </c>
      <c r="K6" s="156" t="s">
        <v>39073</v>
      </c>
      <c r="L6" s="150" t="str">
        <f>IFERROR(VLOOKUP(D6,DB!A:I,9,0),"")</f>
        <v>Latis</v>
      </c>
    </row>
    <row r="7" spans="1:16383" ht="31.5" customHeight="1">
      <c r="A7" s="162"/>
      <c r="B7" s="162" t="str">
        <f>IFERROR(VLOOKUP(D7,DB!A:K,11,0),"")</f>
        <v/>
      </c>
      <c r="C7" s="162"/>
      <c r="D7" s="160"/>
      <c r="E7" s="162"/>
      <c r="F7" s="162"/>
      <c r="G7" s="152">
        <f ca="1">IFERROR(NOW()-F7,"-")</f>
        <v>45939.241137500001</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45939.241137500001</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45939.241137500001</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45939.241137500001</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45939.241137500001</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45939.241137500001</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45939.241137500001</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45939.241137500001</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45939.241137500001</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45939.241137500001</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45939.241137500001</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45939.241137500001</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45939.241137500001</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45939.241137500001</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45939.241137500001</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45939.241137500001</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45939.241137500001</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45939.241137500001</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45939.241137500001</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45939.241137500001</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45939.241137500001</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45939.241137500001</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45939.241137500001</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45939.241137500001</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45939.241137500001</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45939.241137500001</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45939.241137500001</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45939.241137500001</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45939.241137500001</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45939.241137500001</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45939.241137500001</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45939.241137500001</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45939.241137500001</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45939.241137500001</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45939.241137500001</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45939.241137500001</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45939.241137500001</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45939.241137500001</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45939.241137500001</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45939.241137500001</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45939.241137500001</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45939.241137500001</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45939.241137500001</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45939.241137500001</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45939.241137500001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45939.241137500001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45939.241137500001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45939.241137500001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45939.241137500001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45939.241137500001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45939.241137500001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45939.241137500001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45939.241137500001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45939.241137500001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45939.241137500001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45939.241137500001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45939.241137500001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45939.241137500001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45939.241137500001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45939.241137500001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45939.241137500001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45939.241137500001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45939.241137500001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45939.241137500001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45939.241137500001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45939.241137500001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45939.241137500001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45939.241137500001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45939.241137500001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45939.241137500001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45939.241137500001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45939.241137500001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45939.241137500001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45939.241137500001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45939.241137500001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45939.241137500001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45939.241137500001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45939.241137500001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45939.241137500001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45939.241137500001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45939.241137500001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45939.241137500001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45939.241137500001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45939.241137500001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45939.241137500001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45939.241137500001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45939.241137500001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45939.241137500001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45939.241137500001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45939.241137500001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45939.241137500001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45939.241137500001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45939.241137500001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45939.241137500001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45939.241137500001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45939.241137500001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45939.241137500001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45939.241137500001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45939.241137500001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45939.241137500001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45939.241137500001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45939.241137500001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45939.241137500001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45939.241137500001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45939.241137500001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45939.241137500001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45939.241137500001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45939.241137500001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45939.241137500001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45939.241137500001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45939.241137500001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45939.241137500001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45939.241137500001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45939.241137500001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45939.241137500001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45939.241137500001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45939.241137500001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45939.241137500001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45939.241137500001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45939.241137500001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45939.241137500001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45939.241137500001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45939.241137500001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45939.241137500001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45939.241137500001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45939.241137500001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45939.241137500001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45939.241137500001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45939.241137500001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45939.241137500001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45939.241137500001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45939.241137500001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45939.241137500001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45939.241137500001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45939.241137500001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45939.241137500001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45939.241137500001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45939.241137500001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45939.241137500001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45939.241137500001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45939.241137500001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45939.241137500001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45939.241137500001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45939.241137500001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45939.241137500001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45939.241137500001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45939.241137500001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45939.241137500001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45939.241137500001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45939.241137500001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45939.241137500001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45939.241137500001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45939.241137500001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45939.241137500001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45939.241137500001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45939.241137500001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45939.241137500001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45939.241137500001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45939.241137500001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45939.241137500001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45939.241137500001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45939.241137500001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45939.241137500001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45939.241137500001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45939.241137500001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45939.241137500001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45939.241137500001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45939.241137500001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45939.241137500001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45939.241137500001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45939.241137500001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45939.241137500001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45939.241137500001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45939.241137500001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45939.241137500001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45939.241137500001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45939.241137500001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45939.241137500001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45939.241137500001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45939.241137500001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45939.241137500001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45939.241137500001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45939.241137500001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45939.241137500001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45939.241137500001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45939.241137500001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45939.241137500001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45939.241137500001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45939.241137500001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45939.241137500001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45939.241137500001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45939.241137500001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45939.241137500001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45939.241137500001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45939.241137500001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45939.241137500001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45939.241137500001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45939.241137500001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45939.241137500001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45939.241137500001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45939.241137500001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45939.241137500001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45939.241137500001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45939.241137500001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45939.241137500001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45939.241137500001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45939.241137500001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45939.241137500001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45939.241137500001</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45939.241137500001</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45939.241137500001</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2025-10-09T02:49:13Z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