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91" documentId="13_ncr:1_{F6CB121F-512D-4AA6-A0C1-0FB36C537598}" xr6:coauthVersionLast="47" xr6:coauthVersionMax="47" xr10:uidLastSave="{1D843F4A-3FFF-4323-AE74-AADFDA064E64}"/>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98" i="5"/>
  <c r="J98" i="5"/>
  <c r="I98" i="5"/>
  <c r="G98" i="5"/>
  <c r="B98"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<sst xmlns="http://schemas.openxmlformats.org/spreadsheetml/2006/main" count="178592" uniqueCount="39080">
  <si>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</si>
  <si>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</si>
  <si>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</si>
  <si>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</si>
  <si>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</si>
  <si>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</si>
  <si>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</si>
  <si>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</si>
  <si>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</si>
  <si>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</si>
  <si>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</si>
  <si>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</si>
  <si>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</si>
  <si>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</si>
  <si>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</si>
  <si>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</si>
  <si>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</si>
  <si>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</si>
  <si>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</si>
  <si>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</si>
  <si>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</si>
  <si>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</si>
  <si>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</si>
  <si>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</si>
  <si>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</si>
  <si>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</si>
  <si>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</si>
  <si>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</si>
  <si>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</si>
  <si>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</si>
  <si>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</si>
  <si>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</si>
  <si>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</si>
  <si>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</si>
  <si>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</si>
  <si>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</si>
  <si>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</si>
  <si>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</si>
  <si>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</si>
  <si>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</si>
  <si>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</si>
  <si>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</si>
  <si>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</si>
  <si>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</si>
  <si>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</si>
  <si>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</si>
  <si>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</si>
  <si>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</si>
  <si>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</si>
  <si>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</si>
  <si>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</si>
  <si>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</si>
  <si>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</si>
  <si>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</si>
  <si>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</si>
  <si>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</si>
  <si>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</si>
  <si>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</si>
  <si>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</si>
  <si>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</si>
  <si>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</si>
  <si>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</si>
  <si>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</si>
  <si>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</si>
  <si>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</si>
  <si>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</si>
  <si>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</si>
  <si>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</si>
  <si>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</si>
  <si>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</si>
  <si>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</si>
  <si>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</si>
  <si>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</si>
  <si>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</si>
  <si>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</si>
  <si>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</si>
  <si>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</si>
  <si>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</si>
  <si>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</si>
  <si>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</si>
  <si>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</si>
  <si>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</si>
  <si>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</si>
  <si>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</si>
  <si>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</si>
  <si>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</si>
  <si>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</si>
  <si>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</si>
  <si>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</si>
  <si>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</si>
  <si>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</si>
  <si>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</si>
  <si>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</si>
  <si>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</si>
  <si>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</si>
  <si>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</si>
  <si>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</si>
  <si>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</si>
  <si>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</si>
  <si>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</si>
  <si>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</si>
  <si>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</si>
  <si>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</si>
  <si>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</si>
  <si>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</si>
  <si>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</si>
  <si>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</si>
  <si>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</si>
  <si>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</si>
  <si>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</si>
  <si>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</si>
  <si>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</si>
  <si>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</si>
  <si>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</si>
  <si>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</si>
  <si>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</si>
  <si>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</si>
  <si>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</si>
  <si>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</si>
  <si>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</si>
  <si>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</si>
  <si>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</si>
  <si>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</si>
  <si>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</si>
  <si>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</si>
  <si>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</si>
  <si>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</si>
  <si>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</si>
  <si>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</si>
  <si>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</si>
  <si>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</si>
  <si>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</si>
  <si>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</si>
  <si>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</si>
  <si>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</si>
  <si>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</si>
  <si>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</si>
  <si>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</si>
  <si>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</si>
  <si>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</si>
  <si>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</si>
  <si>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</si>
  <si>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</si>
  <si>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</si>
  <si>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</si>
  <si>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</si>
  <si>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</si>
  <si>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</si>
  <si>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</si>
  <si>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</si>
  <si>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</si>
  <si>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</si>
  <si>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</si>
  <si>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</si>
  <si>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</si>
  <si>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</si>
  <si>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</si>
  <si>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</si>
  <si>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</si>
  <si>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</si>
  <si>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</si>
  <si>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</si>
  <si>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</si>
  <si>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</si>
  <si>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</si>
  <si>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</si>
  <si>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</si>
  <si>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</si>
  <si>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</si>
  <si>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</si>
  <si>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</si>
  <si>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</si>
  <si>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</si>
  <si>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</si>
  <si>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</si>
  <si>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</si>
  <si>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</si>
  <si>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</si>
  <si>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</si>
  <si>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</si>
  <si>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</si>
  <si>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</si>
  <si>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</si>
  <si>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</si>
  <si>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</si>
  <si>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</si>
  <si>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</si>
  <si>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</si>
  <si>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</si>
  <si>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</si>
  <si>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</si>
  <si>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</si>
  <si>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</si>
  <si>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</si>
  <si>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</si>
  <si>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</si>
  <si>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</si>
  <si>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</si>
  <si>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</si>
  <si>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</si>
  <si>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</si>
  <si>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</si>
  <si>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</si>
  <si>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</si>
  <si>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</si>
  <si>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</si>
  <si>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</si>
  <si>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</si>
  <si>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</si>
  <si>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</si>
  <si>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</si>
  <si>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</si>
  <si>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</si>
  <si>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</si>
  <si>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</si>
  <si>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</si>
  <si>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</si>
  <si>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</si>
  <si>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</si>
  <si>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</si>
  <si>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</si>
  <si>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</si>
  <si>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</si>
  <si>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</si>
  <si>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</si>
  <si>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</si>
  <si>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</si>
  <si>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</si>
  <si>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</si>
  <si>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</si>
  <si>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</si>
  <si>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</si>
  <si>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</si>
  <si>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</si>
  <si>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</si>
  <si>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</si>
  <si>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</si>
  <si>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</si>
  <si>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</si>
  <si>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</si>
  <si>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</si>
  <si>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</si>
  <si>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</si>
  <si>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</si>
  <si>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</si>
  <si>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</si>
  <si>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</si>
  <si>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</si>
  <si>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</si>
  <si>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</si>
  <si>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</si>
  <si>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</si>
  <si>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</si>
  <si>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</si>
  <si>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</si>
  <si>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</si>
  <si>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</si>
  <si>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</si>
  <si>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</si>
  <si>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</si>
  <si>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</si>
  <si>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</si>
  <si>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</si>
  <si>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</si>
  <si>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</si>
  <si>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</si>
  <si>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</si>
  <si>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</si>
  <si>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</si>
  <si>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</si>
  <si>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</si>
  <si>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</si>
  <si>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</si>
  <si>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</si>
  <si>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</si>
  <si>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</si>
  <si>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</si>
  <si>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</si>
  <si>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</si>
  <si>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</si>
  <si>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</si>
  <si>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</si>
  <si>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</si>
  <si>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</si>
  <si>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</si>
  <si>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</si>
  <si>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</si>
  <si>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</si>
  <si>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</si>
  <si>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</si>
  <si>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</si>
  <si>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</si>
  <si>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</si>
  <si>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</si>
  <si>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</si>
  <si>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</si>
  <si>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</si>
  <si>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</si>
  <si>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</si>
  <si>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</si>
  <si>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</si>
  <si>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</si>
  <si>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</si>
  <si>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</si>
  <si>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</si>
  <si>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</si>
  <si>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</si>
  <si>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</si>
  <si>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</si>
  <si>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</si>
  <si>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</si>
  <si>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</si>
  <si>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</si>
  <si>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</si>
  <si>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</si>
  <si>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</si>
  <si>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</si>
  <si>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</si>
  <si>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</si>
  <si>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</si>
  <si>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</si>
  <si>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</si>
  <si>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</si>
  <si>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</si>
  <si>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</si>
  <si>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</si>
  <si>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</si>
  <si>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</si>
  <si>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</si>
  <si>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</si>
  <si>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</si>
  <si>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</si>
  <si>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</si>
  <si>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</si>
  <si>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</si>
  <si>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</si>
  <si>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</si>
  <si>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</si>
  <si>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</si>
  <si>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</si>
  <si>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</si>
  <si>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</si>
  <si>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</si>
  <si>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</si>
  <si>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</si>
  <si>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</si>
  <si>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</si>
  <si>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</si>
  <si>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</si>
  <si>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</si>
  <si>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</si>
  <si>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</si>
  <si>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</si>
  <si>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</si>
  <si>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</si>
  <si>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</si>
  <si>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</si>
  <si>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</si>
  <si>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</si>
  <si>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</si>
  <si>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</si>
  <si>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</si>
  <si>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</si>
  <si>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</si>
  <si>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</si>
  <si>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</si>
  <si>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</si>
  <si>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</si>
  <si>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</si>
  <si>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</si>
  <si>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</si>
  <si>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</si>
  <si>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</si>
  <si>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</si>
  <si>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</si>
  <si>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</si>
  <si>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</si>
  <si>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</si>
  <si>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</si>
  <si>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</si>
  <si>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</si>
  <si>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</si>
  <si>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</si>
  <si>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</si>
  <si>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</si>
  <si>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</si>
  <si>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</si>
  <si>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</si>
  <si>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</si>
  <si>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</si>
  <si>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</si>
  <si>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</si>
  <si>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</si>
  <si>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</si>
  <si>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</si>
  <si>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</si>
  <si>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</si>
  <si>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</si>
  <si>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</si>
  <si>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</si>
  <si>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</si>
  <si>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</si>
  <si>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</si>
  <si>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</si>
  <si>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</si>
  <si>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</si>
  <si>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</si>
  <si>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</si>
  <si>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</si>
  <si>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</si>
  <si>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</si>
  <si>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</si>
  <si>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</si>
  <si>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</si>
  <si>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</si>
  <si>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</si>
  <si>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</si>
  <si>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</si>
  <si>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</si>
  <si>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</si>
  <si>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</si>
  <si>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</si>
  <si>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</si>
  <si>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</si>
  <si>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</si>
  <si>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</si>
  <si>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</si>
  <si>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</si>
  <si>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</si>
  <si>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</si>
  <si>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</si>
  <si>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</si>
  <si>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</si>
  <si>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</si>
  <si>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</si>
  <si>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</si>
  <si>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</si>
  <si>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</si>
  <si>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</si>
  <si>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</si>
  <si>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</si>
  <si>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</si>
  <si>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</si>
  <si>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</si>
  <si>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</si>
  <si>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</si>
  <si>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</si>
  <si>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</si>
  <si>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</si>
  <si>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</si>
  <si>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</si>
  <si>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</si>
  <si>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</si>
  <si>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</si>
  <si>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</si>
  <si>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</si>
  <si>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</si>
  <si>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</si>
  <si>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</si>
  <si>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</si>
  <si>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</si>
  <si>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</si>
  <si>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</si>
  <si>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</si>
  <si>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</si>
  <si>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</si>
  <si>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</si>
  <si>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</si>
  <si>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</si>
  <si>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</si>
  <si>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</si>
  <si>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</si>
  <si>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</si>
  <si>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</si>
  <si>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</si>
  <si>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</si>
  <si>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</si>
  <si>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</si>
  <si>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</si>
  <si>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</si>
  <si>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</si>
  <si>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</si>
  <si>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</si>
  <si>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</si>
  <si>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</si>
  <si>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</si>
  <si>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</si>
  <si>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</si>
  <si>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</si>
  <si>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</si>
  <si>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</si>
  <si>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</si>
  <si>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</si>
  <si>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</si>
  <si>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</si>
  <si>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</si>
  <si>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</si>
  <si>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</si>
  <si>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</si>
  <si>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</si>
  <si>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</si>
  <si>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</si>
  <si>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</si>
  <si>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</si>
  <si>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</si>
  <si>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</si>
  <si>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</si>
  <si>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</si>
  <si>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</si>
  <si>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</si>
  <si>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</si>
  <si>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</si>
  <si>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</si>
  <si>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</si>
  <si>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</si>
  <si>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</si>
  <si>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</si>
  <si>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</si>
  <si>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</si>
  <si>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</si>
  <si>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</si>
  <si>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</si>
  <si>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</si>
  <si>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</si>
  <si>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</si>
  <si>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</si>
  <si>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</si>
  <si>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</si>
  <si>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</si>
  <si>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</si>
  <si>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</si>
  <si>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</si>
  <si>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</si>
  <si>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</si>
  <si>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</si>
  <si>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</si>
  <si>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</si>
  <si>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</si>
  <si>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</si>
  <si>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</si>
  <si>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</si>
  <si>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</si>
  <si>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</si>
  <si>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</si>
  <si>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</si>
  <si>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</si>
  <si>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</si>
  <si>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</si>
  <si>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</si>
  <si>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</si>
  <si>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</si>
  <si>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</si>
  <si>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</si>
  <si>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</si>
  <si>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</si>
  <si>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</si>
  <si>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</si>
  <si>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</si>
  <si>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</si>
  <si>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</si>
  <si>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</si>
  <si>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</si>
  <si>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</si>
  <si>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</si>
  <si>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</si>
  <si>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</si>
  <si>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</si>
  <si>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</si>
  <si>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</si>
  <si>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</si>
  <si>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</si>
  <si>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</si>
  <si>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</si>
  <si>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</si>
  <si>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</si>
  <si>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</si>
  <si>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</si>
  <si>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</si>
  <si>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</si>
  <si>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</si>
  <si>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</si>
  <si>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</si>
  <si>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</si>
  <si>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</si>
  <si>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</si>
  <si>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</si>
  <si>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</si>
  <si>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</si>
  <si>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</si>
  <si>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</si>
  <si>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</si>
  <si>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</si>
  <si>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</si>
  <si>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</si>
  <si>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</si>
  <si>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</si>
  <si>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</si>
  <si>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</si>
  <si>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</si>
  <si>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</si>
  <si>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</si>
  <si>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</si>
  <si>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</si>
  <si>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</si>
  <si>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</si>
  <si>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</si>
  <si>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</si>
  <si>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</si>
  <si>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</si>
  <si>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</si>
  <si>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</si>
  <si>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</si>
  <si>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</si>
  <si>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</si>
  <si>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</si>
  <si>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</si>
  <si>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</si>
  <si>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</si>
  <si>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</si>
  <si>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</si>
  <si>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</si>
  <si>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</si>
  <si>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</si>
  <si>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</si>
  <si>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</si>
  <si>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</si>
  <si>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</si>
  <si>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</si>
  <si>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</si>
  <si>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</si>
  <si>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</si>
  <si>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</si>
  <si>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</si>
  <si>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</si>
  <si>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</si>
  <si>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</si>
  <si>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</si>
  <si>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</si>
  <si>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</si>
  <si>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</si>
  <si>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</si>
  <si>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</si>
  <si>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</si>
  <si>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</si>
  <si>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</si>
  <si>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</si>
  <si>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</si>
  <si>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</si>
  <si>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</si>
  <si>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</si>
  <si>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</si>
  <si>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</si>
  <si>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</si>
  <si>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</si>
  <si>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</si>
  <si>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</si>
  <si>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</si>
  <si>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</si>
  <si>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</si>
  <si>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</si>
  <si>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</si>
  <si>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</si>
  <si>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</si>
  <si>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</si>
  <si>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</si>
  <si>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</si>
  <si>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</si>
  <si>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</si>
  <si>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</si>
  <si>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</si>
  <si>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</si>
  <si>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</si>
  <si>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</si>
  <si>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</si>
  <si>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</si>
  <si>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</si>
  <si>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</si>
  <si>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</si>
  <si>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</si>
  <si>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</si>
  <si>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</si>
  <si>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</si>
  <si>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</si>
  <si>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</si>
  <si>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</si>
  <si>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</si>
  <si>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</si>
  <si>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</si>
  <si>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</si>
  <si>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</si>
  <si>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</si>
  <si>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</si>
  <si>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</si>
  <si>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</si>
  <si>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</si>
  <si>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</si>
  <si>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</si>
  <si>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</si>
  <si>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</si>
  <si>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</si>
  <si>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</si>
  <si>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</si>
  <si>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</si>
  <si>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</si>
  <si>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</si>
  <si>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</si>
  <si>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</si>
  <si>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</si>
  <si>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</si>
  <si>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</si>
  <si>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</si>
  <si>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</si>
  <si>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</si>
  <si>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</si>
  <si>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</si>
  <si>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</si>
  <si>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</si>
  <si>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</si>
  <si>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</si>
  <si>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</si>
  <si>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</si>
  <si>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</si>
  <si>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</si>
  <si>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</si>
  <si>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</si>
  <si>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</si>
  <si>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</si>
  <si>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</si>
  <si>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</si>
  <si>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</si>
  <si>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</si>
  <si>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</si>
  <si>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</si>
  <si>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</si>
  <si>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</si>
  <si>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</si>
  <si>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</si>
  <si>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</si>
  <si>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</si>
  <si>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</si>
  <si>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</si>
  <si>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</si>
  <si>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</si>
  <si>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</si>
  <si>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</si>
  <si>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</si>
  <si>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</si>
  <si>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</si>
  <si>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</si>
  <si>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</si>
  <si>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</si>
  <si>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</si>
  <si>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</si>
  <si>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</si>
  <si>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</si>
  <si>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</si>
  <si>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</si>
  <si>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</si>
  <si>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</si>
  <si>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</si>
  <si>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</si>
  <si>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</si>
  <si>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</si>
  <si>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</si>
  <si>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</si>
  <si>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</si>
  <si>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</si>
  <si>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</si>
  <si>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</si>
  <si>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</si>
  <si>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</si>
  <si>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</si>
  <si>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</si>
  <si>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</si>
  <si>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</si>
  <si>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</si>
  <si>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</si>
  <si>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</si>
  <si>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</si>
  <si>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</si>
  <si>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</si>
  <si>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</si>
  <si>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</si>
  <si>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</si>
  <si>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</si>
  <si>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</si>
  <si>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</si>
  <si>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</si>
  <si>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</si>
  <si>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</si>
  <si>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</si>
  <si>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</si>
  <si>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</si>
  <si>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</si>
  <si>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</si>
  <si>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</si>
  <si>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</si>
  <si>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</si>
  <si>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</si>
  <si>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</si>
  <si>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</si>
  <si>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</si>
  <si>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</si>
  <si>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</si>
  <si>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</si>
  <si>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</si>
  <si>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</si>
  <si>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</si>
  <si>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</si>
  <si>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</si>
  <si>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</si>
  <si>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</si>
  <si>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</si>
  <si>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</si>
  <si>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</si>
  <si>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</si>
  <si>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</si>
  <si>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</si>
  <si>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</si>
  <si>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</si>
  <si>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</si>
  <si>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</si>
  <si>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</si>
  <si>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</si>
  <si>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</si>
  <si>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</si>
  <si>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</si>
  <si>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</si>
  <si>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</si>
  <si>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</si>
  <si>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</si>
  <si>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</si>
  <si>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</si>
  <si>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</si>
  <si>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</si>
  <si>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</si>
  <si>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</si>
  <si>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</si>
  <si>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</si>
  <si>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</si>
  <si>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</si>
  <si>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</si>
  <si>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</si>
  <si>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</si>
  <si>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</si>
  <si>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</si>
  <si>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</si>
  <si>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</si>
  <si>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</si>
  <si>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</si>
  <si>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</si>
  <si>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</si>
  <si>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</si>
  <si>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</si>
  <si>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</si>
  <si>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</si>
  <si>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</si>
  <si>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</si>
  <si>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</si>
  <si>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</si>
  <si>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</si>
  <si>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</si>
  <si>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</si>
  <si>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</si>
  <si>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</si>
  <si>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</si>
  <si>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</si>
  <si>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</si>
  <si>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</si>
  <si>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</si>
  <si>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</si>
  <si>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</si>
  <si>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</si>
  <si>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</si>
  <si>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</si>
  <si>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</si>
  <si>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</si>
  <si>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</si>
  <si>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</si>
  <si>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</si>
  <si>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</si>
  <si>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</si>
  <si>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</si>
  <si>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</si>
  <si>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</si>
  <si>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</si>
  <si>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</si>
  <si>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</si>
  <si>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</si>
  <si>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</si>
  <si>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</si>
  <si>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</si>
  <si>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</si>
  <si>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</si>
  <si>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</si>
  <si>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</si>
  <si>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</si>
  <si>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</si>
  <si>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</si>
  <si>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</si>
  <si>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</si>
  <si>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</si>
  <si>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</si>
  <si>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</si>
  <si>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</si>
  <si>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</si>
  <si>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</si>
  <si>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</si>
  <si>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</si>
  <si>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</si>
  <si>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</si>
  <si>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</si>
  <si>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</si>
  <si>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</si>
  <si>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</si>
  <si>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</si>
  <si>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</si>
  <si>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</si>
  <si>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</si>
  <si>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</si>
  <si>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</si>
  <si>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</si>
  <si>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</si>
  <si>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</si>
  <si>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</si>
  <si>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</si>
  <si>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</si>
  <si>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</si>
  <si>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</si>
  <si>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</si>
  <si>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</si>
  <si>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</si>
  <si>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</si>
  <si>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</si>
  <si>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</si>
  <si>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</si>
  <si>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</si>
  <si>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</si>
  <si>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</si>
  <si>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</si>
  <si>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</si>
  <si>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</si>
  <si>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</si>
  <si>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</si>
  <si>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</si>
  <si>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</si>
  <si>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</si>
  <si>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</si>
  <si>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</si>
  <si>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</si>
  <si>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</si>
  <si>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</si>
  <si>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</si>
  <si>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</si>
  <si>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</si>
  <si>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</si>
  <si>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</si>
  <si>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</si>
  <si>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</si>
  <si>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</si>
  <si>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</si>
  <si>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</si>
  <si>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</si>
  <si>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</si>
  <si>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</si>
  <si>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</si>
  <si>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</si>
  <si>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</si>
  <si>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</si>
  <si>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</si>
  <si>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</si>
  <si>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</si>
  <si>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</si>
  <si>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</si>
  <si>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</si>
  <si>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</si>
  <si>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</si>
  <si>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</si>
  <si>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</si>
  <si>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</si>
  <si>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</si>
  <si>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</si>
  <si>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</si>
  <si>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</si>
  <si>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</si>
  <si>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</si>
  <si>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</si>
  <si>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</si>
  <si>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</si>
  <si>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</si>
  <si>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</si>
  <si>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</si>
  <si>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</si>
  <si>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</si>
  <si>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</si>
  <si>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</si>
  <si>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</si>
  <si>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</si>
  <si>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</si>
  <si>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</si>
  <si>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</si>
  <si>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</si>
  <si>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</si>
  <si>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</si>
  <si>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</si>
  <si>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</si>
  <si>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</si>
  <si>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</si>
  <si>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</si>
  <si>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</si>
  <si>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</si>
  <si>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</si>
  <si>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</si>
  <si>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</si>
  <si>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</si>
  <si>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</si>
  <si>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</si>
  <si>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</si>
  <si>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</si>
  <si>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</si>
  <si>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</si>
  <si>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</si>
  <si>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</si>
  <si>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</si>
  <si>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</si>
  <si>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</si>
  <si>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</si>
  <si>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</si>
  <si>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</si>
  <si>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</si>
  <si>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</si>
  <si>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</si>
  <si>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</si>
  <si>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</si>
  <si>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</si>
  <si>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</si>
  <si>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</si>
  <si>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</si>
  <si>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</si>
  <si>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</si>
  <si>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</si>
  <si>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</si>
  <si>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</si>
  <si>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</si>
  <si>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</si>
  <si>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</si>
  <si>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</si>
  <si>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</si>
  <si>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</si>
  <si>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</si>
  <si>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</si>
  <si>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</si>
  <si>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</si>
  <si>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</si>
  <si>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</si>
  <si>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</si>
  <si>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</si>
  <si>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</si>
  <si>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</si>
  <si>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</si>
  <si>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</si>
  <si>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</si>
  <si>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</si>
  <si>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</si>
  <si>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</si>
  <si>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</si>
  <si>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</si>
  <si>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</si>
  <si>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</si>
  <si>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</si>
  <si>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</si>
  <si>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</si>
  <si>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</si>
  <si>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</si>
  <si>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</si>
  <si>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</si>
  <si>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</si>
  <si>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</si>
  <si>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</si>
  <si>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</si>
  <si>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</si>
  <si>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</si>
  <si>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</si>
  <si>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</si>
  <si>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</si>
  <si>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</si>
  <si>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</si>
  <si>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</si>
  <si>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</si>
  <si>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</si>
  <si>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</si>
  <si>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</si>
  <si>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</si>
  <si>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</si>
  <si>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</si>
  <si>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</si>
  <si>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</si>
  <si>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</si>
  <si>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</si>
  <si>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</si>
  <si>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</si>
  <si>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</si>
  <si>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</si>
  <si>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</si>
  <si>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</si>
  <si>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</si>
  <si>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</si>
  <si>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</si>
  <si>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</si>
  <si>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</si>
  <si>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</si>
  <si>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</si>
  <si>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</si>
  <si>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</si>
  <si>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</si>
  <si>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</si>
  <si>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</si>
  <si>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</si>
  <si>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</si>
  <si>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</si>
  <si>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</si>
  <si>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</si>
  <si>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</si>
  <si>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</si>
  <si>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</si>
  <si>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</si>
  <si>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</si>
  <si>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</si>
  <si>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</si>
  <si>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</si>
  <si>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</si>
  <si>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</si>
  <si>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</si>
  <si>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</si>
  <si>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</si>
  <si>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</si>
  <si>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</si>
  <si>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</si>
  <si>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</si>
  <si>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</si>
  <si>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</si>
  <si>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</si>
  <si>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</si>
  <si>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</si>
  <si>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</si>
  <si>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</si>
  <si>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</si>
  <si>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</si>
  <si>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</si>
  <si>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</si>
  <si>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</si>
  <si>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</si>
  <si>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</si>
  <si>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</si>
  <si>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</si>
  <si>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</si>
  <si>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</si>
  <si>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</si>
  <si>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</si>
  <si>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</si>
  <si>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</si>
  <si>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</si>
  <si>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</si>
  <si>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</si>
  <si>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</si>
  <si>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</si>
  <si>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</si>
  <si>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</si>
  <si>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</si>
  <si>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</si>
  <si>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</si>
  <si>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</si>
  <si>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</si>
  <si>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</si>
  <si>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</si>
  <si>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</si>
  <si>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</si>
  <si>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</si>
  <si>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</si>
  <si>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</si>
  <si>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</si>
  <si>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</si>
  <si>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</si>
  <si>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</si>
  <si>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</si>
  <si>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</si>
  <si>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</si>
  <si>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</si>
  <si>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</si>
  <si>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</si>
  <si>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</si>
  <si>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</si>
  <si>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</si>
  <si>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</si>
  <si>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</si>
  <si>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</si>
  <si>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</si>
  <si>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</si>
  <si>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</si>
  <si>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</si>
  <si>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</si>
  <si>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</si>
  <si>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</si>
  <si>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</si>
  <si>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</si>
  <si>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</si>
  <si>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</si>
  <si>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</si>
  <si>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</si>
  <si>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</si>
  <si>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</si>
  <si>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</si>
  <si>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</si>
  <si>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</si>
  <si>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</si>
  <si>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</si>
  <si>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</si>
  <si>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</si>
  <si>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</si>
  <si>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</si>
  <si>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</si>
  <si>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</si>
  <si>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</si>
  <si>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</si>
  <si>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</si>
  <si>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</si>
  <si>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</si>
  <si>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</si>
  <si>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</si>
  <si>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</si>
  <si>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</si>
  <si>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</si>
  <si>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</si>
  <si>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</si>
  <si>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</si>
  <si>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</si>
  <si>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</si>
  <si>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</si>
  <si>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</si>
  <si>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</si>
  <si>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</si>
  <si>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</si>
  <si>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</si>
  <si>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</si>
  <si>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</si>
  <si>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</si>
  <si>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</si>
  <si>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</si>
  <si>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</si>
  <si>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</si>
  <si>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</si>
  <si>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</si>
  <si>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</si>
  <si>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</si>
  <si>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</si>
  <si>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</si>
  <si>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</si>
  <si>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</si>
  <si>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</si>
  <si>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</si>
  <si>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</si>
  <si>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</si>
  <si>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</si>
  <si>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</si>
  <si>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</si>
  <si>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</si>
  <si>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</si>
  <si>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</si>
  <si>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</si>
  <si>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</si>
  <si>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</si>
  <si>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</si>
  <si>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</si>
  <si>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</si>
  <si>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</si>
  <si>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</si>
  <si>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</si>
  <si>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</si>
  <si>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</si>
  <si>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</si>
  <si>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</si>
  <si>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</si>
  <si>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</si>
  <si>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</si>
  <si>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</si>
  <si>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</si>
  <si>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</si>
  <si>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</si>
  <si>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</si>
  <si>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</si>
  <si>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</si>
  <si>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</si>
  <si>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</si>
  <si>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</si>
  <si>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</si>
  <si>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</si>
  <si>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</si>
  <si>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</si>
  <si>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</si>
  <si>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</si>
  <si>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</si>
  <si>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</si>
  <si>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</si>
  <si>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</si>
  <si>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</si>
  <si>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</si>
  <si>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</si>
  <si>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</si>
  <si>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</si>
  <si>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</si>
  <si>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</si>
  <si>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</si>
  <si>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</si>
  <si>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</si>
  <si>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</si>
  <si>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</si>
  <si>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</si>
  <si>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</si>
  <si>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</si>
  <si>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</si>
  <si>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</si>
  <si>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</si>
  <si>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</si>
  <si>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</si>
  <si>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</si>
  <si>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</si>
  <si>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</si>
  <si>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</si>
  <si>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</si>
  <si>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</si>
  <si>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</si>
  <si>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</si>
  <si>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</si>
  <si>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</si>
  <si>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</si>
  <si>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</si>
  <si>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</si>
  <si>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</si>
  <si>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</si>
  <si>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</si>
  <si>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</si>
  <si>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</si>
  <si>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</si>
  <si>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</si>
  <si>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</si>
  <si>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</si>
  <si>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</si>
  <si>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</si>
  <si>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</si>
  <si>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</si>
  <si>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</si>
  <si>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</si>
  <si>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</si>
  <si>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</si>
  <si>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</si>
  <si>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</si>
  <si>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</si>
  <si>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</si>
  <si>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</si>
  <si>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</si>
  <si>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</si>
  <si>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</si>
  <si>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</si>
  <si>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</si>
  <si>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</si>
  <si>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</si>
  <si>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</si>
  <si>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</si>
  <si>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</si>
  <si>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</si>
  <si>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</si>
  <si>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</si>
  <si>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</si>
  <si>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</si>
  <si>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</si>
  <si>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</si>
  <si>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</si>
  <si>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</si>
  <si>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</si>
  <si>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</si>
  <si>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</si>
  <si>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</si>
  <si>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</si>
  <si>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</si>
  <si>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</si>
  <si>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</si>
  <si>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</si>
  <si>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</si>
  <si>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</si>
  <si>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</si>
  <si>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</si>
  <si>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</si>
  <si>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</si>
  <si>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</si>
  <si>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</si>
  <si>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</si>
  <si>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</si>
  <si>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</si>
  <si>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</si>
  <si>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</si>
  <si>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</si>
  <si>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</si>
  <si>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</si>
  <si>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</si>
  <si>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</si>
  <si>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</si>
  <si>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</si>
  <si>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</si>
  <si>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</si>
  <si>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</si>
  <si>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</si>
  <si>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</si>
  <si>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</si>
  <si>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</si>
  <si>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</si>
  <si>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</si>
  <si>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</si>
  <si>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</si>
  <si>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</si>
  <si>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</si>
  <si>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</si>
  <si>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</si>
  <si>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</si>
  <si>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</si>
  <si>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</si>
  <si>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</si>
  <si>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</si>
  <si>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</si>
  <si>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</si>
  <si>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</si>
  <si>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</si>
  <si>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</si>
  <si>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</si>
  <si>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</si>
  <si>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</si>
  <si>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</si>
  <si>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</si>
  <si>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</si>
  <si>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</si>
  <si>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</si>
  <si>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</si>
  <si>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</si>
  <si>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</si>
  <si>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</si>
  <si>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</si>
  <si>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</si>
  <si>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</si>
  <si>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</si>
  <si>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</si>
  <si>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</si>
  <si>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</si>
  <si>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</si>
  <si>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</si>
  <si>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</si>
  <si>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</si>
  <si>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</si>
  <si>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</si>
  <si>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</si>
  <si>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</si>
  <si>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</si>
  <si>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</si>
  <si>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</si>
  <si>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</si>
  <si>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</si>
  <si>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</si>
  <si>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</si>
  <si>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</si>
  <si>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</si>
  <si>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</si>
  <si>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</si>
  <si>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</si>
  <si>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</si>
  <si>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</si>
  <si>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</si>
  <si>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</si>
  <si>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</si>
  <si>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</si>
  <si>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</si>
  <si>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</si>
  <si>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</si>
  <si>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</si>
  <si>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</si>
  <si>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</si>
  <si>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</si>
  <si>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</si>
  <si>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</si>
  <si>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</si>
  <si>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</si>
  <si>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</si>
  <si>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</si>
  <si>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</si>
  <si>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</si>
  <si>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</si>
  <si>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</si>
  <si>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</si>
  <si>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</si>
  <si>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</si>
  <si>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</si>
  <si>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</si>
  <si>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</si>
  <si>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</si>
  <si>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</si>
  <si>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</si>
  <si>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</si>
  <si>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</si>
  <si>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</si>
  <si>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</si>
  <si>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</si>
  <si>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</si>
  <si>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</si>
  <si>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</si>
  <si>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</si>
  <si>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</si>
  <si>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</si>
  <si>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</si>
  <si>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</si>
  <si>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</si>
  <si>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</si>
  <si>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</si>
  <si>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</si>
  <si>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</si>
  <si>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</si>
  <si>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</si>
  <si>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</si>
  <si>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</si>
  <si>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</si>
  <si>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</si>
  <si>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</si>
  <si>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</si>
  <si>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</si>
  <si>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</si>
  <si>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</si>
  <si>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</si>
  <si>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</si>
  <si>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</si>
  <si>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</si>
  <si>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</si>
  <si>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</si>
  <si>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</si>
  <si>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</si>
  <si>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</si>
  <si>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</si>
  <si>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</si>
  <si>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</si>
  <si>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</si>
  <si>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</si>
  <si>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</si>
  <si>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</si>
  <si>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</si>
  <si>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</si>
  <si>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</si>
  <si>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</si>
  <si>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</si>
  <si>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</si>
  <si>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</si>
  <si>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</si>
  <si>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</si>
  <si>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</si>
  <si>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</si>
  <si>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</si>
  <si>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</si>
  <si>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</si>
  <si>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</si>
  <si>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</si>
  <si>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</si>
  <si>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</si>
  <si>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</si>
  <si>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</si>
  <si>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</si>
  <si>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</si>
  <si>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</si>
  <si>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</si>
  <si>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</si>
  <si>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</si>
  <si>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</si>
  <si>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</si>
  <si>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</si>
  <si>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</si>
  <si>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</si>
  <si>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</si>
  <si>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</si>
  <si>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</si>
  <si>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</si>
  <si>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</si>
  <si>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</si>
  <si>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</si>
  <si>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</si>
  <si>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</si>
  <si>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</si>
  <si>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</si>
  <si>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</si>
  <si>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</si>
  <si>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</si>
  <si>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</si>
  <si>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</si>
  <si>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</si>
  <si>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</si>
  <si>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</si>
  <si>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</si>
  <si>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</si>
  <si>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</si>
  <si>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</si>
  <si>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</si>
  <si>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</si>
  <si>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</si>
  <si>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</si>
  <si>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</si>
  <si>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</si>
  <si>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</si>
  <si>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</si>
  <si>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</si>
  <si>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</si>
  <si>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</si>
  <si>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</si>
  <si>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</si>
  <si>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</si>
  <si>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</si>
  <si>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</si>
  <si>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</si>
  <si>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</si>
  <si>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</si>
  <si>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</si>
  <si>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</si>
  <si>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</si>
  <si>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</si>
  <si>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</si>
  <si>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</si>
  <si>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</si>
  <si>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</si>
  <si>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</si>
  <si>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</si>
  <si>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</si>
  <si>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</si>
  <si>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</si>
  <si>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</si>
  <si>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</si>
  <si>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</si>
  <si>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</si>
  <si>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</si>
  <si>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</si>
  <si>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</si>
  <si>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</si>
  <si>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</si>
  <si>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</si>
  <si>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</si>
  <si>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</si>
  <si>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</si>
  <si>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</si>
  <si>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</si>
  <si>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</si>
  <si>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</si>
  <si>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</si>
  <si>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</si>
  <si>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</si>
  <si>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</si>
  <si>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</si>
  <si>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</si>
  <si>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</si>
  <si>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</si>
  <si>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</si>
  <si>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</si>
  <si>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</si>
  <si>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</si>
  <si>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</si>
  <si>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</si>
  <si>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</si>
  <si>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</si>
  <si>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</si>
  <si>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</si>
  <si>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</si>
  <si>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</si>
  <si>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</si>
  <si>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</si>
  <si>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</si>
  <si>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</si>
  <si>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</si>
  <si>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</si>
  <si>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</si>
  <si>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</si>
  <si>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</si>
  <si>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</si>
  <si>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</si>
  <si>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</si>
  <si>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</si>
  <si>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</si>
  <si>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</si>
  <si>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</si>
  <si>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</si>
  <si>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</si>
  <si>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</si>
  <si>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</si>
  <si>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</si>
  <si>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</si>
  <si>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</si>
  <si>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</si>
  <si>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</si>
  <si>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</si>
  <si>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</si>
  <si>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</si>
  <si>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</si>
  <si>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</si>
  <si>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</si>
  <si>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</si>
  <si>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</si>
  <si>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</si>
  <si>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</si>
  <si>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</si>
  <si>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</si>
  <si>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</si>
  <si>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</si>
  <si>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</si>
  <si>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</si>
  <si>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</si>
  <si>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</si>
  <si>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</si>
  <si>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</si>
  <si>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</si>
  <si>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</si>
  <si>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</si>
  <si>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</si>
  <si>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</si>
  <si>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</si>
  <si>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</si>
  <si>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</si>
  <si>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</si>
  <si>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</si>
  <si>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</si>
  <si>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</si>
  <si>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</si>
  <si>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</si>
  <si>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</si>
  <si>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</si>
  <si>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</si>
  <si>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</si>
  <si>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</si>
  <si>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</si>
  <si>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</si>
  <si>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</si>
  <si>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</si>
  <si>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</si>
  <si>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</si>
  <si>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</si>
  <si>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</si>
  <si>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</si>
  <si>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</si>
  <si>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</si>
  <si>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</si>
  <si>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</si>
  <si>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</si>
  <si>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</si>
  <si>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</si>
  <si>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</si>
  <si>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</si>
  <si>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</si>
  <si>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</si>
  <si>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</si>
  <si>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</si>
  <si>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</si>
  <si>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</si>
  <si>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</si>
  <si>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</si>
  <si>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</si>
  <si>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</si>
  <si>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</si>
  <si>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</si>
  <si>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</si>
  <si>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</si>
  <si>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</si>
  <si>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</si>
  <si>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</si>
  <si>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</si>
  <si>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</si>
  <si>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</si>
  <si>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</si>
  <si>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</si>
  <si>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</si>
  <si>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</si>
  <si>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</si>
  <si>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</si>
  <si>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</si>
  <si>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</si>
  <si>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</si>
  <si>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</si>
  <si>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</si>
  <si>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</si>
  <si>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</si>
  <si>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</si>
  <si>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</si>
  <si>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</si>
  <si>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</si>
  <si>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</si>
  <si>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</si>
  <si>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</si>
  <si>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</si>
  <si>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</si>
  <si>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</si>
  <si>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</si>
  <si>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</si>
  <si>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</si>
  <si>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</si>
  <si>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</si>
  <si>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</si>
  <si>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</si>
  <si>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</si>
  <si>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</si>
  <si>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</si>
  <si>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</si>
  <si>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</si>
  <si>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</si>
  <si>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</si>
  <si>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</si>
  <si>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</si>
  <si>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</si>
  <si>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</si>
  <si>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</si>
  <si>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</si>
  <si>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</si>
  <si>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</si>
  <si>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</si>
  <si>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</si>
  <si>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</si>
  <si>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</si>
  <si>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</si>
  <si>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</si>
  <si>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</si>
  <si>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</si>
  <si>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</si>
  <si>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</si>
  <si>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</si>
  <si>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</si>
  <si>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</si>
  <si>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</si>
  <si>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</si>
  <si>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</si>
  <si>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</si>
  <si>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</si>
  <si>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</si>
  <si>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</si>
  <si>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</si>
  <si>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</si>
  <si>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</si>
  <si>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</si>
  <si>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</si>
  <si>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</si>
  <si>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</si>
  <si>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</si>
  <si>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</si>
  <si>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</si>
  <si>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</si>
  <si>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</si>
  <si>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</si>
  <si>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</si>
  <si>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</si>
  <si>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</si>
  <si>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</si>
  <si>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</si>
  <si>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</si>
  <si>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</si>
  <si>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</si>
  <si>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</si>
  <si>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</si>
  <si>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</si>
  <si>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</si>
  <si>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</si>
  <si>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</si>
  <si>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</si>
  <si>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</si>
  <si>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</si>
  <si>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</si>
  <si>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</si>
  <si>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</si>
  <si>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</si>
  <si>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</si>
  <si>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</si>
  <si>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</si>
  <si>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</si>
  <si>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</si>
  <si>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</si>
  <si>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</si>
  <si>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</si>
  <si>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</si>
  <si>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</si>
  <si>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</si>
  <si>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</si>
  <si>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</si>
  <si>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</si>
  <si>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</si>
  <si>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</si>
  <si>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</si>
  <si>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</si>
  <si>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</si>
  <si>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</si>
  <si>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</si>
  <si>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</si>
  <si>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</si>
  <si>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</si>
  <si>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</si>
  <si>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</si>
  <si>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</si>
  <si>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</si>
  <si>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</si>
  <si>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</si>
  <si>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</si>
  <si>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</si>
  <si>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</si>
  <si>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</si>
  <si>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</si>
  <si>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</si>
  <si>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</si>
  <si>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</si>
  <si>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</si>
  <si>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</si>
  <si>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</si>
  <si>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</si>
  <si>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</si>
  <si>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</si>
  <si>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</si>
  <si>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</si>
  <si>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</si>
  <si>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</si>
  <si>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</si>
  <si>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</si>
  <si>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</si>
  <si>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</si>
  <si>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</si>
  <si>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</si>
  <si>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</si>
  <si>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</si>
  <si>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</si>
  <si>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</si>
  <si>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</si>
  <si>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</si>
  <si>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</si>
  <si>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</si>
  <si>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</si>
  <si>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</si>
  <si>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</si>
  <si>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</si>
  <si>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</si>
  <si>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</si>
  <si>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</si>
  <si>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</si>
  <si>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</si>
  <si>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</si>
  <si>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</si>
  <si>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</si>
  <si>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</si>
  <si>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</si>
  <si>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</si>
  <si>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</si>
  <si>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</si>
  <si>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</si>
  <si>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</si>
  <si>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</si>
  <si>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</si>
  <si>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</si>
  <si>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</si>
  <si>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</si>
  <si>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</si>
  <si>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</si>
  <si>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</si>
  <si>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</si>
  <si>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</si>
  <si>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</si>
  <si>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</si>
  <si>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</si>
  <si>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</si>
  <si>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</si>
  <si>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</si>
  <si>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</si>
  <si>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</si>
  <si>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</si>
  <si>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</si>
  <si>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</si>
  <si>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</si>
  <si>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</si>
  <si>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</si>
  <si>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</si>
  <si>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</si>
  <si>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</si>
  <si>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</si>
  <si>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</si>
  <si>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</si>
  <si>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</si>
  <si>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</si>
  <si>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</si>
  <si>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</si>
  <si>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</si>
  <si>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</si>
  <si>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</si>
  <si>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</si>
  <si>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</si>
  <si>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</si>
  <si>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</si>
  <si>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</si>
  <si>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</si>
  <si>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</si>
  <si>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</si>
  <si>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</si>
  <si>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</si>
  <si>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</si>
  <si>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</si>
  <si>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</si>
  <si>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</si>
  <si>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</si>
  <si>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</si>
  <si>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</si>
  <si>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</si>
  <si>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</si>
  <si>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</si>
  <si>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</si>
  <si>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</si>
  <si>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</si>
  <si>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</si>
  <si>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</si>
  <si>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</si>
  <si>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</si>
  <si>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</si>
  <si>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</si>
  <si>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</si>
  <si>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</si>
  <si>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</si>
  <si>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</si>
  <si>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</si>
  <si>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</si>
  <si>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</si>
  <si>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</si>
  <si>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</si>
  <si>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</si>
  <si>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</si>
  <si>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</si>
  <si>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</si>
  <si>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</si>
  <si>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</si>
  <si>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</si>
  <si>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</si>
  <si>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</si>
  <si>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</si>
  <si>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</si>
  <si>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</si>
  <si>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</si>
  <si>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</si>
  <si>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</si>
  <si>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</si>
  <si>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</si>
  <si>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</si>
  <si>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</si>
  <si>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</si>
  <si>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</si>
  <si>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</si>
  <si>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</si>
  <si>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</si>
  <si>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</si>
  <si>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</si>
  <si>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</si>
  <si>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</si>
  <si>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</si>
  <si>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</si>
  <si>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</si>
  <si>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</si>
  <si>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</si>
  <si>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</si>
  <si>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</si>
  <si>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</si>
  <si>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</si>
  <si>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</si>
  <si>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</si>
  <si>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</si>
  <si>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</si>
  <si>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</si>
  <si>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</si>
  <si>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</si>
  <si>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</si>
  <si>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</si>
  <si>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</si>
  <si>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</si>
  <si>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</si>
  <si>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</si>
  <si>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</si>
  <si>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</si>
  <si>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</si>
  <si>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</si>
  <si>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</si>
  <si>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</si>
  <si>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</si>
  <si>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</si>
  <si>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</si>
  <si>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</si>
  <si>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</si>
  <si>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</si>
  <si>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</si>
  <si>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</si>
  <si>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</si>
  <si>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</si>
  <si>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</si>
  <si>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</si>
  <si>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</si>
  <si>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</si>
  <si>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</si>
  <si>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</si>
  <si>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</si>
  <si>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</si>
  <si>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</si>
  <si>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</si>
  <si>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</si>
  <si>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</si>
  <si>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</si>
  <si>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</si>
  <si>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</si>
  <si>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</si>
  <si>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</si>
  <si>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</si>
  <si>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</si>
  <si>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</si>
  <si>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</si>
  <si>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</si>
  <si>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</si>
  <si>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</si>
  <si>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</si>
  <si>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</si>
  <si>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</si>
  <si>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</si>
  <si>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</si>
  <si>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</si>
  <si>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</si>
  <si>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</si>
  <si>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</si>
  <si>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</si>
  <si>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</si>
  <si>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</si>
  <si>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</si>
  <si>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</si>
  <si>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</si>
  <si>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</si>
  <si>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</si>
  <si>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</si>
  <si>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</si>
  <si>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</si>
  <si>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</si>
  <si>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</si>
  <si>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</si>
  <si>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</si>
  <si>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</si>
  <si>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</si>
  <si>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</si>
  <si>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</si>
  <si>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</si>
  <si>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</si>
  <si>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</si>
  <si>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</si>
  <si>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</si>
  <si>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</si>
  <si>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</si>
  <si>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</si>
  <si>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</si>
  <si>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</si>
  <si>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</si>
  <si>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</si>
  <si>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</si>
  <si>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</si>
  <si>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</si>
  <si>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</si>
  <si>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</si>
  <si>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</si>
  <si>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</si>
  <si>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</si>
  <si>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</si>
  <si>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</si>
  <si>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</si>
  <si>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</si>
  <si>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</si>
  <si>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</si>
  <si>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</si>
  <si>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</si>
  <si>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</si>
  <si>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</si>
  <si>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</si>
  <si>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</si>
  <si>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</si>
  <si>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</si>
  <si>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</si>
  <si>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</si>
  <si>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</si>
  <si>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</si>
  <si>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</si>
  <si>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</si>
  <si>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</si>
  <si>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</si>
  <si>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</si>
  <si>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</si>
  <si>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</si>
  <si>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</si>
  <si>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</si>
  <si>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</si>
  <si>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</si>
  <si>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</si>
  <si>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</si>
  <si>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</si>
  <si>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</si>
  <si>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</si>
  <si>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</si>
  <si>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</si>
  <si>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</si>
  <si>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</si>
  <si>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</si>
  <si>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</si>
  <si>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</si>
  <si>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</si>
  <si>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</si>
  <si>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</si>
  <si>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</si>
  <si>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</si>
  <si>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</si>
  <si>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</si>
  <si>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</si>
  <si>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</si>
  <si>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</si>
  <si>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</si>
  <si>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</si>
  <si>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</si>
  <si>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</si>
  <si>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</si>
  <si>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</si>
  <si>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</si>
  <si>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</si>
  <si>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</si>
  <si>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</si>
  <si>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</si>
  <si>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</si>
  <si>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</si>
  <si>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</si>
  <si>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</si>
  <si>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</si>
  <si>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</si>
  <si>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</si>
  <si>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</si>
  <si>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</si>
  <si>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</si>
  <si>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</si>
  <si>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</si>
  <si>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</si>
  <si>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</si>
  <si>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</si>
  <si>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</si>
  <si>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</si>
  <si>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</si>
  <si>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</si>
  <si>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</si>
  <si>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</si>
  <si>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</si>
  <si>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</si>
  <si>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</si>
  <si>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</si>
  <si>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</si>
  <si>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</si>
  <si>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</si>
  <si>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</si>
  <si>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</si>
  <si>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</si>
  <si>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</si>
  <si>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</si>
  <si>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</si>
  <si>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</si>
  <si>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</si>
  <si>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</si>
  <si>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</si>
  <si>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</si>
  <si>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</si>
  <si>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</si>
  <si>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</si>
  <si>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</si>
  <si>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</si>
  <si>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</si>
  <si>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</si>
  <si>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</si>
  <si>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</si>
  <si>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</si>
  <si>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</si>
  <si>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</si>
  <si>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</si>
  <si>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</si>
  <si>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</si>
  <si>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</si>
  <si>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</si>
  <si>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</si>
  <si>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</si>
  <si>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</si>
  <si>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</si>
  <si>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</si>
  <si>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</si>
  <si>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</si>
  <si>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</si>
  <si>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</si>
  <si>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</si>
  <si>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</si>
  <si>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</si>
  <si>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</si>
  <si>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</si>
  <si>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</si>
  <si>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</si>
  <si>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</si>
  <si>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</si>
  <si>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</si>
  <si>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</si>
  <si>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</si>
  <si>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</si>
  <si>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</si>
  <si>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</si>
  <si>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</si>
  <si>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</si>
  <si>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</si>
  <si>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</si>
  <si>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</si>
  <si>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</si>
  <si>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</si>
  <si>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</si>
  <si>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</si>
  <si>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</si>
  <si>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</si>
  <si>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</si>
  <si>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</si>
  <si>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</si>
  <si>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</si>
  <si>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</si>
  <si>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</si>
  <si>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</si>
  <si>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</si>
  <si>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</si>
  <si>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</si>
  <si>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</si>
  <si>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</si>
  <si>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</si>
  <si>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</si>
  <si>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</si>
  <si>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</si>
  <si>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</si>
  <si>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</si>
  <si>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</si>
  <si>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</si>
  <si>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</si>
  <si>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</si>
  <si>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</si>
  <si>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</si>
  <si>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</si>
  <si>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</si>
  <si>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</si>
  <si>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</si>
  <si>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</si>
  <si>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</si>
  <si>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</si>
  <si>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</si>
  <si>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</si>
  <si>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</si>
  <si>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</si>
  <si>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</si>
  <si>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</si>
  <si>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</si>
  <si>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</si>
  <si>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</si>
  <si>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</si>
  <si>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</si>
  <si>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</si>
  <si>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</si>
  <si>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</si>
  <si>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</si>
  <si>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</si>
  <si>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</si>
  <si>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</si>
  <si>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</si>
  <si>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</si>
  <si>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</si>
  <si>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</si>
  <si>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</si>
  <si>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</si>
  <si>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</si>
  <si>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</si>
  <si>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</si>
  <si>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</si>
  <si>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</si>
  <si>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</si>
  <si>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</si>
  <si>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</si>
  <si>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</si>
  <si>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</si>
  <si>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</si>
  <si>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</si>
  <si>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</si>
  <si>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</si>
  <si>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</si>
  <si>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</si>
  <si>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</si>
  <si>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</si>
  <si>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</si>
  <si>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</si>
  <si>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</si>
  <si>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</si>
  <si>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</si>
  <si>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</si>
  <si>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</si>
  <si>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</si>
  <si>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</si>
  <si>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</si>
  <si>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</si>
  <si>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</si>
  <si>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</si>
  <si>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</si>
  <si>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</si>
  <si>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</si>
  <si>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</si>
  <si>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</si>
  <si>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</si>
  <si>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</si>
  <si>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</si>
  <si>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</si>
  <si>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</si>
  <si>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</si>
  <si>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</si>
  <si>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</si>
  <si>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</si>
  <si>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</si>
  <si>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</si>
  <si>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</si>
  <si>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</si>
  <si>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</si>
  <si>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</si>
  <si>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</si>
  <si>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</si>
  <si>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</si>
  <si>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</si>
  <si>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</si>
  <si>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</si>
  <si>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</si>
  <si>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</si>
  <si>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</si>
  <si>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</si>
  <si>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</si>
  <si>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</si>
  <si>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</si>
  <si>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</si>
  <si>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</si>
  <si>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</si>
  <si>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</si>
  <si>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</si>
  <si>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</si>
  <si>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</si>
  <si>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</si>
  <si>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</si>
  <si>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</si>
  <si>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</si>
  <si>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</si>
  <si>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</si>
  <si>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</si>
  <si>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</si>
  <si>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</si>
  <si>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</si>
  <si>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</si>
  <si>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</si>
  <si>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</si>
  <si>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</si>
  <si>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</si>
  <si>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</si>
  <si>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</si>
  <si>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</si>
  <si>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</si>
  <si>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</si>
  <si>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</si>
  <si>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</si>
  <si>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</si>
  <si>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</si>
  <si>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</si>
  <si>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</si>
  <si>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</si>
  <si>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</si>
  <si>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</si>
  <si>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</si>
  <si>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</si>
  <si>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</si>
  <si>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</si>
  <si>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</si>
  <si>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</si>
  <si>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</si>
  <si>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</si>
  <si>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</si>
  <si>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</si>
  <si>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</si>
  <si>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</si>
  <si>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</si>
  <si>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</si>
  <si>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</si>
  <si>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</si>
  <si>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</si>
  <si>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</si>
  <si>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</si>
  <si>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</si>
  <si>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</si>
  <si>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</si>
  <si>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</si>
  <si>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</si>
  <si>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</si>
  <si>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</si>
  <si>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</si>
  <si>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</si>
  <si>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</si>
  <si>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</si>
  <si>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</si>
  <si>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</si>
  <si>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</si>
  <si>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</si>
  <si>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</si>
  <si>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</si>
  <si>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</si>
  <si>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</si>
  <si>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</si>
  <si>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</si>
  <si>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</si>
  <si>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</si>
  <si>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</si>
  <si>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</si>
  <si>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</si>
  <si>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</si>
  <si>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</si>
  <si>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</si>
  <si>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</si>
  <si>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</si>
  <si>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</si>
  <si>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</si>
  <si>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</si>
  <si>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</si>
  <si>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</si>
  <si>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</si>
  <si>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</si>
  <si>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</si>
  <si>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</si>
  <si>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</si>
  <si>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</si>
  <si>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</si>
  <si>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</si>
  <si>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</si>
  <si>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</si>
  <si>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</si>
  <si>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</si>
  <si>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</si>
  <si>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</si>
  <si>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</si>
  <si>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</si>
  <si>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</si>
  <si>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</si>
  <si>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</si>
  <si>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</si>
  <si>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</si>
  <si>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</si>
  <si>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</si>
  <si>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</si>
  <si>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</si>
  <si>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</si>
  <si>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</si>
  <si>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</si>
  <si>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</si>
  <si>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</si>
  <si>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</si>
  <si>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</si>
  <si>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</si>
  <si>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</si>
  <si>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</si>
  <si>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</si>
  <si>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</si>
  <si>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</si>
  <si>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</si>
  <si>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</si>
  <si>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</si>
  <si>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</si>
  <si>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</si>
  <si>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</si>
  <si>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</si>
  <si>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</si>
  <si>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</si>
  <si>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</si>
  <si>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</si>
  <si>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</si>
  <si>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</si>
  <si>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</si>
  <si>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</si>
  <si>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</si>
  <si>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</si>
  <si>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</si>
  <si>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</si>
  <si>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</si>
  <si>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</si>
  <si>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</si>
  <si>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</si>
  <si>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</si>
  <si>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</si>
  <si>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</si>
  <si>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</si>
  <si>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</si>
  <si>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</si>
  <si>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</si>
  <si>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</si>
  <si>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</si>
  <si>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</si>
  <si>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</si>
  <si>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</si>
  <si>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</si>
  <si>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</si>
  <si>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</si>
  <si>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</si>
  <si>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</si>
  <si>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</si>
  <si>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</si>
  <si>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</si>
  <si>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</si>
  <si>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</si>
  <si>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</si>
  <si>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</si>
  <si>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</si>
  <si>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</si>
  <si>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</si>
  <si>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</si>
  <si>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</si>
  <si>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</si>
  <si>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</si>
  <si>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</si>
  <si>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</si>
  <si>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</si>
  <si>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</si>
  <si>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</si>
  <si>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</si>
  <si>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</si>
  <si>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</si>
  <si>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</si>
  <si>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</si>
  <si>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</si>
  <si>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</si>
  <si>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</si>
  <si>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</si>
  <si>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</si>
  <si>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</si>
  <si>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</si>
  <si>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</si>
  <si>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</si>
  <si>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</si>
  <si>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</si>
  <si>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</si>
  <si>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</si>
  <si>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</si>
  <si>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</si>
  <si>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</si>
  <si>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</si>
  <si>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</si>
  <si>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</si>
  <si>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</si>
  <si>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</si>
  <si>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</si>
  <si>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</si>
  <si>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</si>
  <si>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</si>
  <si>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</si>
  <si>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</si>
  <si>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</si>
  <si>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</si>
  <si>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</si>
  <si>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</si>
  <si>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</si>
  <si>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</si>
  <si>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</si>
  <si>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</si>
  <si>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</si>
  <si>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</si>
  <si>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</si>
  <si>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</si>
  <si>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</si>
  <si>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</si>
  <si>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</si>
  <si>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</si>
  <si>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</si>
  <si>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</si>
  <si>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</si>
  <si>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</si>
  <si>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</si>
  <si>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</si>
  <si>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</si>
  <si>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</si>
  <si>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</si>
  <si>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</si>
  <si>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</si>
  <si>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</si>
  <si>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</si>
  <si>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</si>
  <si>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</si>
  <si>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</si>
  <si>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</si>
  <si>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</si>
  <si>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</si>
  <si>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</si>
  <si>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</si>
  <si>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</si>
  <si>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</si>
  <si>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</si>
  <si>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</si>
  <si>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</si>
  <si>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</si>
  <si>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</si>
  <si>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</si>
  <si>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</si>
  <si>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</si>
  <si>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</si>
  <si>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</si>
  <si>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</si>
  <si>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</si>
  <si>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</si>
  <si>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</si>
  <si>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</si>
  <si>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</si>
  <si>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</si>
  <si>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</si>
  <si>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</si>
  <si>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</si>
  <si>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</si>
  <si>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</si>
  <si>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</si>
  <si>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</si>
  <si>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</si>
  <si>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</si>
  <si>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</si>
  <si>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</si>
  <si>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</si>
  <si>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</si>
  <si>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</si>
  <si>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</si>
  <si>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</si>
  <si>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</si>
  <si>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</si>
  <si>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</si>
  <si>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</si>
  <si>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</si>
  <si>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</si>
  <si>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</si>
  <si>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</si>
  <si>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</si>
  <si>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</si>
  <si>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</si>
  <si>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</si>
  <si>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</si>
  <si>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</si>
  <si>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</si>
  <si>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</si>
  <si>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</si>
  <si>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</si>
  <si>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</si>
  <si>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</si>
  <si>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</si>
  <si>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</si>
  <si>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</si>
  <si>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</si>
  <si>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</si>
  <si>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</si>
  <si>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</si>
  <si>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</si>
  <si>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</si>
  <si>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</si>
  <si>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</si>
  <si>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</si>
  <si>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</si>
  <si>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</si>
  <si>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</si>
  <si>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</si>
  <si>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</si>
  <si>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</si>
  <si>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</si>
  <si>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</si>
  <si>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</si>
  <si>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</si>
  <si>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</si>
  <si>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</si>
  <si>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</si>
  <si>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</si>
  <si>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</si>
  <si>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</si>
  <si>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</si>
  <si>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</si>
  <si>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</si>
  <si>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</si>
  <si>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</si>
  <si>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</si>
  <si>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</si>
  <si>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</si>
  <si>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</si>
  <si>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</si>
  <si>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</si>
  <si>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</si>
  <si>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</si>
  <si>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</si>
  <si>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</si>
  <si>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</si>
  <si>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</si>
  <si>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</si>
  <si>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</si>
  <si>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</si>
  <si>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</si>
  <si>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</si>
  <si>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</si>
  <si>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</si>
  <si>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</si>
  <si>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</si>
  <si>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</si>
  <si>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</si>
  <si>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</si>
  <si>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</si>
  <si>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</si>
  <si>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</si>
  <si>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</si>
  <si>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</si>
  <si>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</si>
  <si>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</si>
  <si>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</si>
  <si>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</si>
  <si>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</si>
  <si>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</si>
  <si>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</si>
  <si>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</si>
  <si>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</si>
  <si>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</si>
  <si>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</si>
  <si>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</si>
  <si>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</si>
  <si>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</si>
  <si>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</si>
  <si>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</si>
  <si>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</si>
  <si>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</si>
  <si>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</si>
  <si>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</si>
  <si>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</si>
  <si>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</si>
  <si>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</si>
  <si>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</si>
  <si>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</si>
  <si>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</si>
  <si>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</si>
  <si>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</si>
  <si>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</si>
  <si>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</si>
  <si>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</si>
  <si>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</si>
  <si>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</si>
  <si>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</si>
  <si>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</si>
  <si>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</si>
  <si>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</si>
  <si>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</si>
  <si>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</si>
  <si>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</si>
  <si>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</si>
  <si>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</si>
  <si>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</si>
  <si>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</si>
  <si>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</si>
  <si>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</si>
  <si>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</si>
  <si>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</si>
  <si>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</si>
  <si>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</si>
  <si>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</si>
  <si>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</si>
  <si>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</si>
  <si>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</si>
  <si>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</si>
  <si>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</si>
  <si>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</si>
  <si>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</si>
  <si>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</si>
  <si>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</si>
  <si>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</si>
  <si>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</si>
  <si>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</si>
  <si>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</si>
  <si>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</si>
  <si>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</si>
  <si>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</si>
  <si>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</si>
  <si>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</si>
  <si>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</si>
  <si>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</si>
  <si>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</si>
  <si>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</si>
  <si>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</si>
  <si>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</si>
  <si>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</si>
  <si>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</si>
  <si>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</si>
  <si>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</si>
  <si>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</si>
  <si>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</si>
  <si>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</si>
  <si>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</si>
  <si>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</si>
  <si>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</si>
  <si>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</si>
  <si>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</si>
  <si>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</si>
  <si>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</si>
  <si>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</si>
  <si>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</si>
  <si>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</si>
  <si>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</si>
  <si>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</si>
  <si>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</si>
  <si>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</si>
  <si>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</si>
  <si>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</si>
  <si>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</si>
  <si>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</si>
  <si>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</si>
  <si>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</si>
  <si>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</si>
  <si>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</si>
  <si>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</si>
  <si>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</si>
  <si>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</si>
  <si>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</si>
  <si>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</si>
  <si>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</si>
  <si>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</si>
  <si>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</si>
  <si>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</si>
  <si>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</si>
  <si>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</si>
  <si>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</si>
  <si>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</si>
  <si>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</si>
  <si>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</si>
  <si>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</si>
  <si>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</si>
  <si>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</si>
  <si>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</si>
  <si>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</si>
  <si>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</si>
  <si>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</si>
  <si>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</si>
  <si>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</si>
  <si>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</si>
  <si>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</si>
  <si>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</si>
  <si>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</si>
  <si>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</si>
  <si>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</si>
  <si>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</si>
  <si>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</si>
  <si>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</si>
  <si>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</si>
  <si>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</si>
  <si>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</si>
  <si>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</si>
  <si>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</si>
  <si>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</si>
  <si>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</si>
  <si>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</si>
  <si>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</si>
  <si>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</si>
  <si>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</si>
  <si>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</si>
  <si>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</si>
  <si>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</si>
  <si>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</si>
  <si>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</si>
  <si>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</si>
  <si>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</si>
  <si>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</si>
  <si>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</si>
  <si>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</si>
  <si>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</si>
  <si>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</si>
  <si>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</si>
  <si>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</si>
  <si>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</si>
  <si>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</si>
  <si>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</si>
  <si>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</si>
  <si>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</si>
  <si>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</si>
  <si>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</si>
  <si>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</si>
  <si>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</si>
  <si>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</si>
  <si>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</si>
  <si>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</si>
  <si>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</si>
  <si>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</si>
  <si>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</si>
  <si>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</si>
  <si>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</si>
  <si>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</si>
  <si>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</si>
  <si>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</si>
  <si>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</si>
  <si>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</si>
  <si>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</si>
  <si>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</si>
  <si>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</si>
  <si>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</si>
  <si>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</si>
  <si>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</si>
  <si>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</si>
  <si>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</si>
  <si>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</si>
  <si>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</si>
  <si>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</si>
  <si>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</si>
  <si>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</si>
  <si>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</si>
  <si>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</si>
  <si>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</si>
  <si>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</si>
  <si>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</si>
  <si>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</si>
  <si>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</si>
  <si>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</si>
  <si>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</si>
  <si>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</si>
  <si>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</si>
  <si>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</si>
  <si>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</si>
  <si>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</si>
  <si>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</si>
  <si>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</si>
  <si>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</si>
  <si>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</si>
  <si>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</si>
  <si>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</si>
  <si>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</si>
  <si>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</si>
  <si>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</si>
  <si>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</si>
  <si>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</si>
  <si>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</si>
  <si>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</si>
  <si>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</si>
  <si>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</si>
  <si>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</si>
  <si>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</si>
  <si>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</si>
  <si>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</si>
  <si>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</si>
  <si>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</si>
  <si>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</si>
  <si>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</si>
  <si>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</si>
  <si>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</si>
  <si>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</si>
  <si>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</si>
  <si>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</si>
  <si>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</si>
  <si>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</si>
  <si>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</si>
  <si>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</si>
  <si>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</si>
  <si>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</si>
  <si>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</si>
  <si>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</si>
  <si>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</si>
  <si>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</si>
  <si>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</si>
  <si>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</si>
  <si>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</si>
  <si>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</si>
  <si>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</si>
  <si>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</si>
  <si>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</si>
  <si>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</si>
  <si>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</si>
  <si>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</si>
  <si>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</si>
  <si>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</si>
  <si>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</si>
  <si>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</si>
  <si>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</si>
  <si>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</si>
  <si>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</si>
  <si>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</si>
  <si>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</si>
  <si>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</si>
  <si>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</si>
  <si>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</si>
  <si>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</si>
  <si>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</si>
  <si>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</si>
  <si>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</si>
  <si>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</si>
  <si>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</si>
  <si>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</si>
  <si>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</si>
  <si>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</si>
  <si>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</si>
  <si>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</si>
  <si>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</si>
  <si>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</si>
  <si>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</si>
  <si>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</si>
  <si>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</si>
  <si>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</si>
  <si>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</si>
  <si>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</si>
  <si>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</si>
  <si>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</si>
  <si>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</si>
  <si>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</si>
  <si>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</si>
  <si>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</si>
  <si>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</si>
  <si>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</si>
  <si>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</si>
  <si>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</si>
  <si>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</si>
  <si>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</si>
  <si>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</si>
  <si>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</si>
  <si>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</si>
  <si>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</si>
  <si>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</si>
  <si>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</si>
  <si>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</si>
  <si>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</si>
  <si>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</si>
  <si>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</si>
  <si>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</si>
  <si>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</si>
  <si>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</si>
  <si>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</si>
  <si>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</si>
  <si>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</si>
  <si>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</si>
  <si>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</si>
  <si>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</si>
  <si>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</si>
  <si>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</si>
  <si>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</si>
  <si>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</si>
  <si>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</si>
  <si>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</si>
  <si>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</si>
  <si>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</si>
  <si>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</si>
  <si>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</si>
  <si>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</si>
  <si>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</si>
  <si>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</si>
  <si>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</si>
  <si>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</si>
  <si>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</si>
  <si>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</si>
  <si>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</si>
  <si>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</si>
  <si>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</si>
  <si>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</si>
  <si>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</si>
  <si>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</si>
  <si>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</si>
  <si>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</si>
  <si>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</si>
  <si>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</si>
  <si>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</si>
  <si>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</si>
  <si>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</si>
  <si>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</si>
  <si>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</si>
  <si>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</si>
  <si>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</si>
  <si>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</si>
  <si>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</si>
  <si>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</si>
  <si>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</si>
  <si>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</si>
  <si>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</si>
  <si>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</si>
  <si>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</si>
  <si>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</si>
  <si>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</si>
  <si>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</si>
  <si>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</si>
  <si>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</si>
  <si>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</si>
  <si>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</si>
  <si>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</si>
  <si>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</si>
  <si>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</si>
  <si>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</si>
  <si>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</si>
  <si>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</si>
  <si>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</si>
  <si>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</si>
  <si>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</si>
  <si>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</si>
  <si>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</si>
  <si>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</si>
  <si>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</si>
  <si>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</si>
  <si>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</si>
  <si>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</si>
  <si>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</si>
  <si>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</si>
  <si>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</si>
  <si>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</si>
  <si>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</si>
  <si>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</si>
  <si>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</si>
  <si>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</si>
  <si>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</si>
  <si>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</si>
  <si>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</si>
  <si>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</si>
  <si>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</si>
  <si>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</si>
  <si>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</si>
  <si>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</si>
  <si>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</si>
  <si>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</si>
  <si>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</si>
  <si>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</si>
  <si>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</si>
  <si>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</si>
  <si>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</si>
  <si>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</si>
  <si>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</si>
  <si>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</si>
  <si>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</si>
  <si>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</si>
  <si>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</si>
  <si>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</si>
  <si>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</si>
  <si>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</si>
  <si>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</si>
  <si>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</si>
  <si>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</si>
  <si>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</si>
  <si>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</si>
  <si>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</si>
  <si>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</si>
  <si>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</si>
  <si>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</si>
  <si>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</si>
  <si>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</si>
  <si>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</si>
  <si>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</si>
  <si>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</si>
  <si>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</si>
  <si>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</si>
  <si>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</si>
  <si>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</si>
  <si>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</si>
  <si>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</si>
  <si>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</si>
  <si>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</si>
  <si>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</si>
  <si>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</si>
  <si>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</si>
  <si>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</si>
  <si>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</si>
  <si>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</si>
  <si>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</si>
  <si>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</si>
  <si>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</si>
  <si>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</si>
  <si>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</si>
  <si>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</si>
  <si>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</si>
  <si>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</si>
  <si>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</si>
  <si>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</si>
  <si>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</si>
  <si>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</si>
  <si>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</si>
  <si>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</si>
  <si>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</si>
  <si>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</si>
  <si>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</si>
  <si>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</si>
  <si>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</si>
  <si>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</si>
  <si>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</si>
  <si>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</si>
  <si>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</si>
  <si>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</si>
  <si>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</si>
  <si>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</si>
  <si>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</si>
  <si>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</si>
  <si>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</si>
  <si>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</si>
  <si>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</si>
  <si>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</si>
  <si>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</si>
  <si>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</si>
  <si>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</si>
  <si>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</si>
  <si>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</si>
  <si>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</si>
  <si>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</si>
  <si>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</si>
  <si>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</si>
  <si>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</si>
  <si>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</si>
  <si>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</si>
  <si>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</si>
  <si>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</si>
  <si>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</si>
  <si>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</si>
  <si>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</si>
  <si>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</si>
  <si>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</si>
  <si>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</si>
  <si>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</si>
  <si>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</si>
  <si>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</si>
  <si>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</si>
  <si>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</si>
  <si>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</si>
  <si>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</si>
  <si>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</si>
  <si>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</si>
  <si>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</si>
  <si>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</si>
  <si>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</si>
  <si>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</si>
  <si>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</si>
  <si>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</si>
  <si>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</si>
  <si>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</si>
  <si>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</si>
  <si>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</si>
  <si>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</si>
  <si>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</si>
  <si>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</si>
  <si>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</si>
  <si>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</si>
  <si>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</si>
  <si>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</si>
  <si>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</si>
  <si>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</si>
  <si>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</si>
  <si>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</si>
  <si>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</si>
  <si>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</si>
  <si>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</si>
  <si>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</si>
  <si>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</si>
  <si>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</si>
  <si>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</si>
  <si>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</si>
  <si>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</si>
  <si>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</si>
  <si>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</si>
  <si>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</si>
  <si>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</si>
  <si>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</si>
  <si>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</si>
  <si>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</si>
  <si>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</si>
  <si>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</si>
  <si>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</si>
  <si>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</si>
  <si>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</si>
  <si>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</si>
  <si>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</si>
  <si>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</si>
  <si>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</si>
  <si>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</si>
  <si>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</si>
  <si>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</si>
  <si>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</si>
  <si>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</si>
  <si>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</si>
  <si>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</si>
  <si>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</si>
  <si>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</si>
  <si>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</si>
  <si>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</si>
  <si>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</si>
  <si>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</si>
  <si>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</si>
  <si>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</si>
  <si>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</si>
  <si>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</si>
  <si>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</si>
  <si>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</si>
  <si>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</si>
  <si>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</si>
  <si>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</si>
  <si>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</si>
  <si>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</si>
  <si>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</si>
  <si>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</si>
  <si>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</si>
  <si>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</si>
  <si>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</si>
  <si>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</si>
  <si>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</si>
  <si>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</si>
  <si>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</si>
  <si>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</si>
  <si>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</si>
  <si>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</si>
  <si>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</si>
  <si>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</si>
  <si>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</si>
  <si>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</si>
  <si>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</si>
  <si>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</si>
  <si>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</si>
  <si>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</si>
  <si>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</si>
  <si>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</si>
  <si>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</si>
  <si>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</si>
  <si>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</si>
  <si>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</si>
  <si>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</si>
  <si>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</si>
  <si>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</si>
  <si>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</si>
  <si>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</si>
  <si>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</si>
  <si>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</si>
  <si>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</si>
  <si>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</si>
  <si>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</si>
  <si>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</si>
  <si>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</si>
  <si>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</si>
  <si>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</si>
  <si>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</si>
  <si>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</si>
  <si>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</si>
  <si>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</si>
  <si>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</si>
  <si>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</si>
  <si>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</si>
  <si>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</si>
  <si>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</si>
  <si>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</si>
  <si>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</si>
  <si>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</si>
  <si>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</si>
  <si>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</si>
  <si>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</si>
  <si>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</si>
  <si>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</si>
  <si>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</si>
  <si>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</si>
  <si>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</si>
  <si>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</si>
  <si>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</si>
  <si>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</si>
  <si>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</si>
  <si>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</si>
  <si>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</si>
  <si>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</si>
  <si>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</si>
  <si>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</si>
  <si>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</si>
  <si>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</si>
  <si>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</si>
  <si>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</si>
  <si>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</si>
  <si>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</si>
  <si>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</si>
  <si>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</si>
  <si>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</si>
  <si>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</si>
  <si>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</si>
  <si>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</si>
  <si>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</si>
  <si>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</si>
  <si>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</si>
  <si>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</si>
  <si>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</si>
  <si>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</si>
  <si>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</si>
  <si>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</si>
  <si>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</si>
  <si>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</si>
  <si>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</si>
  <si>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</si>
  <si>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</si>
  <si>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</si>
  <si>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</si>
  <si>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</si>
  <si>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</si>
  <si>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</si>
  <si>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</si>
  <si>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</si>
  <si>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</si>
  <si>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</si>
  <si>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</si>
  <si>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</si>
  <si>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</si>
  <si>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</si>
  <si>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</si>
  <si>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</si>
  <si>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</si>
  <si>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</si>
  <si>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</si>
  <si>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</si>
  <si>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</si>
  <si>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</si>
  <si>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</si>
  <si>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</si>
  <si>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</si>
  <si>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</si>
  <si>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</si>
  <si>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</si>
  <si>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</si>
  <si>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</si>
  <si>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</si>
  <si>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</si>
  <si>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</si>
  <si>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</si>
  <si>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</si>
  <si>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</si>
  <si>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</si>
  <si>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</si>
  <si>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</si>
  <si>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</si>
  <si>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</si>
  <si>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</si>
  <si>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</si>
  <si>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</si>
  <si>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</si>
  <si>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</si>
  <si>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</si>
  <si>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</si>
  <si>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</si>
  <si>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</si>
  <si>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</si>
  <si>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</si>
  <si>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</si>
  <si>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</si>
  <si>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</si>
  <si>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</si>
  <si>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</si>
  <si>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</si>
  <si>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</si>
  <si>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</si>
  <si>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</si>
  <si>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</si>
  <si>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</si>
  <si>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</si>
  <si>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</si>
  <si>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</si>
  <si>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</si>
  <si>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</si>
  <si>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</si>
  <si>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</si>
  <si>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</si>
  <si>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</si>
  <si>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</si>
  <si>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</si>
  <si>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</si>
  <si>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</si>
  <si>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</si>
  <si>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</si>
  <si>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</si>
  <si>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</si>
  <si>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</si>
  <si>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</si>
  <si>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</si>
  <si>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</si>
  <si>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</si>
  <si>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</si>
  <si>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</si>
  <si>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</si>
  <si>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</si>
  <si>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</si>
  <si>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</si>
  <si>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</si>
  <si>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</si>
  <si>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</si>
  <si>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</si>
  <si>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</si>
  <si>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</si>
  <si>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</si>
  <si>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</si>
  <si>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</si>
  <si>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</si>
  <si>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</si>
  <si>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</si>
  <si>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</si>
  <si>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</si>
  <si>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</si>
  <si>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</si>
  <si>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</si>
  <si>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</si>
  <si>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</si>
  <si>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</si>
  <si>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</si>
  <si>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</si>
  <si>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</si>
  <si>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</si>
  <si>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</si>
  <si>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</si>
  <si>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</si>
  <si>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</si>
  <si>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</si>
  <si>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</si>
  <si>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</si>
  <si>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</si>
  <si>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</si>
  <si>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</si>
  <si>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</si>
  <si>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</si>
  <si>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</si>
  <si>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</si>
  <si>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</si>
  <si>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</si>
  <si>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</si>
  <si>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</si>
  <si>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</si>
  <si>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</si>
  <si>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</si>
  <si>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</si>
  <si>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</si>
  <si>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</si>
  <si>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</si>
  <si>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</si>
  <si>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</si>
  <si>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</si>
  <si>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</si>
  <si>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</si>
  <si>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</si>
  <si>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</si>
  <si>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</si>
  <si>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</si>
  <si>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</si>
  <si>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</si>
  <si>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</si>
  <si>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</si>
  <si>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</si>
  <si>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</si>
  <si>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</si>
  <si>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</si>
  <si>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</si>
  <si>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</si>
  <si>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</si>
  <si>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</si>
  <si>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</si>
  <si>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</si>
  <si>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</si>
  <si>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</si>
  <si>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</si>
  <si>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</si>
  <si>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</si>
  <si>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</si>
  <si>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</si>
  <si>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</si>
  <si>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</si>
  <si>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</si>
  <si>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</si>
  <si>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</si>
  <si>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</si>
  <si>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</si>
  <si>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</si>
  <si>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</si>
  <si>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</si>
  <si>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</si>
  <si>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</si>
  <si>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</si>
  <si>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</si>
  <si>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</si>
  <si>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</si>
  <si>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</si>
  <si>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</si>
  <si>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</si>
  <si>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</si>
  <si>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</si>
  <si>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</si>
  <si>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</si>
  <si>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</si>
  <si>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</si>
  <si>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</si>
  <si>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</si>
  <si>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</si>
  <si>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</si>
  <si>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</si>
  <si>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</si>
  <si>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</si>
  <si>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</si>
  <si>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</si>
  <si>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</si>
  <si>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</si>
  <si>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</si>
  <si>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</si>
  <si>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</si>
  <si>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</si>
  <si>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</si>
  <si>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</si>
  <si>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</si>
  <si>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</si>
  <si>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</si>
  <si>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</si>
  <si>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</si>
  <si>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</si>
  <si>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</si>
  <si>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</si>
  <si>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</si>
  <si>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</si>
  <si>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</si>
  <si>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</si>
  <si>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</si>
  <si>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</si>
  <si>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</si>
  <si>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</si>
  <si>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</si>
  <si>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</si>
  <si>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</si>
  <si>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</si>
  <si>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</si>
  <si>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</si>
  <si>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</si>
  <si>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</si>
  <si>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</si>
  <si>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</si>
  <si>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</si>
  <si>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</si>
  <si>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</si>
  <si>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</si>
  <si>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</si>
  <si>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</si>
  <si>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</si>
  <si>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</si>
  <si>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</si>
  <si>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</si>
  <si>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</si>
  <si>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</si>
  <si>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</si>
  <si>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</si>
  <si>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</si>
  <si>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</si>
  <si>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</si>
  <si>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</si>
  <si>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</si>
  <si>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</si>
  <si>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</si>
  <si>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</si>
  <si>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</si>
  <si>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</si>
  <si>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</si>
  <si>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</si>
  <si>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</si>
  <si>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</si>
  <si>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</si>
  <si>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</si>
  <si>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</si>
  <si>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</si>
  <si>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</si>
  <si>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</si>
  <si>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</si>
  <si>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</si>
  <si>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</si>
  <si>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</si>
  <si>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</si>
  <si>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</si>
  <si>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</si>
  <si>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</si>
  <si>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</si>
  <si>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</si>
  <si>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</si>
  <si>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</si>
  <si>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</si>
  <si>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</si>
  <si>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</si>
  <si>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</si>
  <si>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</si>
  <si>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</si>
  <si>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</si>
  <si>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</si>
  <si>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</si>
  <si>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</si>
  <si>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</si>
  <si>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</si>
  <si>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</si>
  <si>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</si>
  <si>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</si>
  <si>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</si>
  <si>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</si>
  <si>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</si>
  <si>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</si>
  <si>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</si>
  <si>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</si>
  <si>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</si>
  <si>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</si>
  <si>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</si>
  <si>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</si>
  <si>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</si>
  <si>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</si>
  <si>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</si>
  <si>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</si>
  <si>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</si>
  <si>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</si>
  <si>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</si>
  <si>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</si>
  <si>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</si>
  <si>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</si>
  <si>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</si>
  <si>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</si>
  <si>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</si>
  <si>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</si>
  <si>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</si>
  <si>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</si>
  <si>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</si>
  <si>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</si>
  <si>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</si>
  <si>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</si>
  <si>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</si>
  <si>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</si>
  <si>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</si>
  <si>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</si>
  <si>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</si>
  <si>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</si>
  <si>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</si>
  <si>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</si>
  <si>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</si>
  <si>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</si>
  <si>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</si>
  <si>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</si>
  <si>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</si>
  <si>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</si>
  <si>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</si>
  <si>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</si>
  <si>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</si>
  <si>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</si>
  <si>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</si>
  <si>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</si>
  <si>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</si>
  <si>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</si>
  <si>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</si>
  <si>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</si>
  <si>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</si>
  <si>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</si>
  <si>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</si>
  <si>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</si>
  <si>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</si>
  <si>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</si>
  <si>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</si>
  <si>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</si>
  <si>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</si>
  <si>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</si>
  <si>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</si>
  <si>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</si>
  <si>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</si>
  <si>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</si>
  <si>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</si>
  <si>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</si>
  <si>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</si>
  <si>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</si>
  <si>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</si>
  <si>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</si>
  <si>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</si>
  <si>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</si>
  <si>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</si>
  <si>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</si>
  <si>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</si>
  <si>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</si>
  <si>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</si>
  <si>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</si>
  <si>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</si>
  <si>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</si>
  <si>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</si>
  <si>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</si>
  <si>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</si>
  <si>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</si>
  <si>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</si>
  <si>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</si>
  <si>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</si>
  <si>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</si>
  <si>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</si>
  <si>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</si>
  <si>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</si>
  <si>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</si>
  <si>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</si>
  <si>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</si>
  <si>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</si>
  <si>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</si>
  <si>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</si>
  <si>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</si>
  <si>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</si>
  <si>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</si>
  <si>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</si>
  <si>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</si>
  <si>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</si>
  <si>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</si>
  <si>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</si>
  <si>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</si>
  <si>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</si>
  <si>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</si>
  <si>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</si>
  <si>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</si>
  <si>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</si>
  <si>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</si>
  <si>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</si>
  <si>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</si>
  <si>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</si>
  <si>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</si>
  <si>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</si>
  <si>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</si>
  <si>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</si>
  <si>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</si>
  <si>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</si>
  <si>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</si>
  <si>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</si>
  <si>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</si>
  <si>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</si>
  <si>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</si>
  <si>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</si>
  <si>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</si>
  <si>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</si>
  <si>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</si>
  <si>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</si>
  <si>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</si>
  <si>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</si>
  <si>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</si>
  <si>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</si>
  <si>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</si>
  <si>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</si>
  <si>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</si>
  <si>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</si>
  <si>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</si>
  <si>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</si>
  <si>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</si>
  <si>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</si>
  <si>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</si>
  <si>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</si>
  <si>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</si>
  <si>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</si>
  <si>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</si>
  <si>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</si>
  <si>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</si>
  <si>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</si>
  <si>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</si>
  <si>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</si>
  <si>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</si>
  <si>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</si>
  <si>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</si>
  <si>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</si>
  <si>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</si>
  <si>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</si>
  <si>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</si>
  <si>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</si>
  <si>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</si>
  <si>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</si>
  <si>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</si>
  <si>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</si>
  <si>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</si>
  <si>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</si>
  <si>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</si>
  <si>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</si>
  <si>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</si>
  <si>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</si>
  <si>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</si>
  <si>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</si>
  <si>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</si>
  <si>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</si>
  <si>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</si>
  <si>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</si>
  <si>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</si>
  <si>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</si>
  <si>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</si>
  <si>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</si>
  <si>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</si>
  <si>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</si>
  <si>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</si>
  <si>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</si>
  <si>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</si>
  <si>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</si>
  <si>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</si>
  <si>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</si>
  <si>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</si>
  <si>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</si>
  <si>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</si>
  <si>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</si>
  <si>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</si>
  <si>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</si>
  <si>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</si>
  <si>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</si>
  <si>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</si>
  <si>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</si>
  <si>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</si>
  <si>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</si>
  <si>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</si>
  <si>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</si>
  <si>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</si>
  <si>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</si>
  <si>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</si>
  <si>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</si>
  <si>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</si>
  <si>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</si>
  <si>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</si>
  <si>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</si>
  <si>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</si>
  <si>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</si>
  <si>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</si>
  <si>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</si>
  <si>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</si>
  <si>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</si>
  <si>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</si>
  <si>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</si>
  <si>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</si>
  <si>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</si>
  <si>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</si>
  <si>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</si>
  <si>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</si>
  <si>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</si>
  <si>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</si>
  <si>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</si>
  <si>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</si>
  <si>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</si>
  <si>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</si>
  <si>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</si>
  <si>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</si>
  <si>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</si>
  <si>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</si>
  <si>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</si>
  <si>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</si>
  <si>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</si>
  <si>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</si>
  <si>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</si>
  <si>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</si>
  <si>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</si>
  <si>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</si>
  <si>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</si>
  <si>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</si>
  <si>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</si>
  <si>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</si>
  <si>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</si>
  <si>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</si>
  <si>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</si>
  <si>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</si>
  <si>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</si>
  <si>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</si>
  <si>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</si>
  <si>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</si>
  <si>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</si>
  <si>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</si>
  <si>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</si>
  <si>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</si>
  <si>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</si>
  <si>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</si>
  <si>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</si>
  <si>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</si>
  <si>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</si>
  <si>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</si>
  <si>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</si>
  <si>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</si>
  <si>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</si>
  <si>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</si>
  <si>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</si>
  <si>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</si>
  <si>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</si>
  <si>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</si>
  <si>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</si>
  <si>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</si>
  <si>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</si>
  <si>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</si>
  <si>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</si>
  <si>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</si>
  <si>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</si>
  <si>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</si>
  <si>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</si>
  <si>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</si>
  <si>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</si>
  <si>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</si>
  <si>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</si>
  <si>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</si>
  <si>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</si>
  <si>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</si>
  <si>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</si>
  <si>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</si>
  <si>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</si>
  <si>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</si>
  <si>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</si>
  <si>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</si>
  <si>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</si>
  <si>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</si>
  <si>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</si>
  <si>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</si>
  <si>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</si>
  <si>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</si>
  <si>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</si>
  <si>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</si>
  <si>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</si>
  <si>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</si>
  <si>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</si>
  <si>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</si>
  <si>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</si>
  <si>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</si>
  <si>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</si>
  <si>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</si>
  <si>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</si>
  <si>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</si>
  <si>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</si>
  <si>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</si>
  <si>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</si>
  <si>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</si>
  <si>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</si>
  <si>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</si>
  <si>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</si>
  <si>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</si>
  <si>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</si>
  <si>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</si>
  <si>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</si>
  <si>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</si>
  <si>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</si>
  <si>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</si>
  <si>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</si>
  <si>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</si>
  <si>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</si>
  <si>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</si>
  <si>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</si>
  <si>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</si>
  <si>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</si>
  <si>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</si>
  <si>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</si>
  <si>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</si>
  <si>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</si>
  <si>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</si>
  <si>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</si>
  <si>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</si>
  <si>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</si>
  <si>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</si>
  <si>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</si>
  <si>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</si>
  <si>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</si>
  <si>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</si>
  <si>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</si>
  <si>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</si>
  <si>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</si>
  <si>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</si>
  <si>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</si>
  <si>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</si>
  <si>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</si>
  <si>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</si>
  <si>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</si>
  <si>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</si>
  <si>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</si>
  <si>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</si>
  <si>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</si>
  <si>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</si>
  <si>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</si>
  <si>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</si>
  <si>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</si>
  <si>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</si>
  <si>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</si>
  <si>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</si>
  <si>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</si>
  <si>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</si>
  <si>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</si>
  <si>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</si>
  <si>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</si>
  <si>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</si>
  <si>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</si>
  <si>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</si>
  <si>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</si>
  <si>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</si>
  <si>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</si>
  <si>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</si>
  <si>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</si>
  <si>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</si>
  <si>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</si>
  <si>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</si>
  <si>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</si>
  <si>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</si>
  <si>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</si>
  <si>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</si>
  <si>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</si>
  <si>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</si>
  <si>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</si>
  <si>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</si>
  <si>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</si>
  <si>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</si>
  <si>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</si>
  <si>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</si>
  <si>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</si>
  <si>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</si>
  <si>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</si>
  <si>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</si>
  <si>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</si>
  <si>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</si>
  <si>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</si>
  <si>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</si>
  <si>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</si>
  <si>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</si>
  <si>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</si>
  <si>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</si>
  <si>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</si>
  <si>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</si>
  <si>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</si>
  <si>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</si>
  <si>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</si>
  <si>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</si>
  <si>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</si>
  <si>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</si>
  <si>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</si>
  <si>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</si>
  <si>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</si>
  <si>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</si>
  <si>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</si>
  <si>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</si>
  <si>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</si>
  <si>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</si>
  <si>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</si>
  <si>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</si>
  <si>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</si>
  <si>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</si>
  <si>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</si>
  <si>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</si>
  <si>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</si>
  <si>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</si>
  <si>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</si>
  <si>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</si>
  <si>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</si>
  <si>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</si>
  <si>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</si>
  <si>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</si>
  <si>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</si>
  <si>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</si>
  <si>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</si>
  <si>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</si>
  <si>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</si>
  <si>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</si>
  <si>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</si>
  <si>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</si>
  <si>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</si>
  <si>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</si>
  <si>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</si>
  <si>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</si>
  <si>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</si>
  <si>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</si>
  <si>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</si>
  <si>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</si>
  <si>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</si>
  <si>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</si>
  <si>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</si>
  <si>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</si>
  <si>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</si>
  <si>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</si>
  <si>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</si>
  <si>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</si>
  <si>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</si>
  <si>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</si>
  <si>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</si>
  <si>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</si>
  <si>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</si>
  <si>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</si>
  <si>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</si>
  <si>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</si>
  <si>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</si>
  <si>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</si>
  <si>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</si>
  <si>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</si>
  <si>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</si>
  <si>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</si>
  <si>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</si>
  <si>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</si>
  <si>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</si>
  <si>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</si>
  <si>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</si>
  <si>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</si>
  <si>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</si>
  <si>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</si>
  <si>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</si>
  <si>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</si>
  <si>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</si>
  <si>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</si>
  <si>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</si>
  <si>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</si>
  <si>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</si>
  <si>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</si>
  <si>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</si>
  <si>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</si>
  <si>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</si>
  <si>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</si>
  <si>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</si>
  <si>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</si>
  <si>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</si>
  <si>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</si>
  <si>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</si>
  <si>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</si>
  <si>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</si>
  <si>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</si>
  <si>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</si>
  <si>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</si>
  <si>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</si>
  <si>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</si>
  <si>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</si>
  <si>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</si>
  <si>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</si>
  <si>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</si>
  <si>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</si>
  <si>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</si>
  <si>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</si>
  <si>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</si>
  <si>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</si>
  <si>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</si>
  <si>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</si>
  <si>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</si>
  <si>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</si>
  <si>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</si>
  <si>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</si>
  <si>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</si>
  <si>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</si>
  <si>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</si>
  <si>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</si>
  <si>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</si>
  <si>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</si>
  <si>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</si>
  <si>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</si>
  <si>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</si>
  <si>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</si>
  <si>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</si>
  <si>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</si>
  <si>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</si>
  <si>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</si>
  <si>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</si>
  <si>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</si>
  <si>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</si>
  <si>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</si>
  <si>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</si>
  <si>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</si>
  <si>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</si>
  <si>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</si>
  <si>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</si>
  <si>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</si>
  <si>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</si>
  <si>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</si>
  <si>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</si>
  <si>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</si>
  <si>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</si>
  <si>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</si>
  <si>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</si>
  <si>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</si>
  <si>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</si>
  <si>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</si>
  <si>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</si>
  <si>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</si>
  <si>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</si>
  <si>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</si>
  <si>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</si>
  <si>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</si>
  <si>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</si>
  <si>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</si>
  <si>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</si>
  <si>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</si>
  <si>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</si>
  <si>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</si>
  <si>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</si>
  <si>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</si>
  <si>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</si>
  <si>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</si>
  <si>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</si>
  <si>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</si>
  <si>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</si>
  <si>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</si>
  <si>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</si>
  <si>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</si>
  <si>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</si>
  <si>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</si>
  <si>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</si>
  <si>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</si>
  <si>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</si>
  <si>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</si>
  <si>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</si>
  <si>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</si>
  <si>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</si>
  <si>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</si>
  <si>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</si>
  <si>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</si>
  <si>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</si>
  <si>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</si>
  <si>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</si>
  <si>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</si>
  <si>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</si>
  <si>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</si>
  <si>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</si>
  <si>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</si>
  <si>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</si>
  <si>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</si>
  <si>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</si>
  <si>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</si>
  <si>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</si>
  <si>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</si>
  <si>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</si>
  <si>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</si>
  <si>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</si>
  <si>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</si>
  <si>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</si>
  <si>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</si>
  <si>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</si>
  <si>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</si>
  <si>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</si>
  <si>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</si>
  <si>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</si>
  <si>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</si>
  <si>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</si>
  <si>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</si>
  <si>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</si>
  <si>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</si>
  <si>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</si>
  <si>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</si>
  <si>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</si>
  <si>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</si>
  <si>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</si>
  <si>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</si>
  <si>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</si>
  <si>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</si>
  <si>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</si>
  <si>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</si>
  <si>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</si>
  <si>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</si>
  <si>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</si>
  <si>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</si>
  <si>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</si>
  <si>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</si>
  <si>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</si>
  <si>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</si>
  <si>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</si>
  <si>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</si>
  <si>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</si>
  <si>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</si>
  <si>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</si>
  <si>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</si>
  <si>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</si>
  <si>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</si>
  <si>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</si>
  <si>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</si>
  <si>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</si>
  <si>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</si>
  <si>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</si>
  <si>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</si>
  <si>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</si>
  <si>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</si>
  <si>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</si>
  <si>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</si>
  <si>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</si>
  <si>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</si>
  <si>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</si>
  <si>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</si>
  <si>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</si>
  <si>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</si>
  <si>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</si>
  <si>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</si>
  <si>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</si>
  <si>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</si>
  <si>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</si>
  <si>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</si>
  <si>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</si>
  <si>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</si>
  <si>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</si>
  <si>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</si>
  <si>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</si>
  <si>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</si>
  <si>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</si>
  <si>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</si>
  <si>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</si>
  <si>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</si>
  <si>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</si>
  <si>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</si>
  <si>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</si>
  <si>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</si>
  <si>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</si>
  <si>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</si>
  <si>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</si>
  <si>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</si>
  <si>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</si>
  <si>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</si>
  <si>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</si>
  <si>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</si>
  <si>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</si>
  <si>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</si>
  <si>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</si>
  <si>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</si>
  <si>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</si>
  <si>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</si>
  <si>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</si>
  <si>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</si>
  <si>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</si>
  <si>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</si>
  <si>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</si>
  <si>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</si>
  <si>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</si>
  <si>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</si>
  <si>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</si>
  <si>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</si>
  <si>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</si>
  <si>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</si>
  <si>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</si>
  <si>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</si>
  <si>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</si>
  <si>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</si>
  <si>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</si>
  <si>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</si>
  <si>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</si>
  <si>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</si>
  <si>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</si>
  <si>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</si>
  <si>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</si>
  <si>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</si>
  <si>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</si>
  <si>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</si>
  <si>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</si>
  <si>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</si>
  <si>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</si>
  <si>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</si>
  <si>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</si>
  <si>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</si>
  <si>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</si>
  <si>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</si>
  <si>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</si>
  <si>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</si>
  <si>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</si>
  <si>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</si>
  <si>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</si>
  <si>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</si>
  <si>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</si>
  <si>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</si>
  <si>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</si>
  <si>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</si>
  <si>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</si>
  <si>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</si>
  <si>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</si>
  <si>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</si>
  <si>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</si>
  <si>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</si>
  <si>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</si>
  <si>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</si>
  <si>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</si>
  <si>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</si>
  <si>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</si>
  <si>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</si>
  <si>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</si>
  <si>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</si>
  <si>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</si>
  <si>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</si>
  <si>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</si>
  <si>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</si>
  <si>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</si>
  <si>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</si>
  <si>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</si>
  <si>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</si>
  <si>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</si>
  <si>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</si>
  <si>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</si>
  <si>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</si>
  <si>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</si>
  <si>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</si>
  <si>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</si>
  <si>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</si>
  <si>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</si>
  <si>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</si>
  <si>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</si>
  <si>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</si>
  <si>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</si>
  <si>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</si>
  <si>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</si>
  <si>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</si>
  <si>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</si>
  <si>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</si>
  <si>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</si>
  <si>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</si>
  <si>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</si>
  <si>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</si>
  <si>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</si>
  <si>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</si>
  <si>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</si>
  <si>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</si>
  <si>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</si>
  <si>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</si>
  <si>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</si>
  <si>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</si>
  <si>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</si>
  <si>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</si>
  <si>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</si>
  <si>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</si>
  <si>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</si>
  <si>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</si>
  <si>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</si>
  <si>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</si>
  <si>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</si>
  <si>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</si>
  <si>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</si>
  <si>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</si>
  <si>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</si>
  <si>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</si>
  <si>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</si>
  <si>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</si>
  <si>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</si>
  <si>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</si>
  <si>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</si>
  <si>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</si>
  <si>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</si>
  <si>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</si>
  <si>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</si>
  <si>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</si>
  <si>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</si>
  <si>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</si>
  <si>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</si>
  <si>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</si>
  <si>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</si>
  <si>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</si>
  <si>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</si>
  <si>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</si>
  <si>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</si>
  <si>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</si>
  <si>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</si>
  <si>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</si>
  <si>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</si>
  <si>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</si>
  <si>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</si>
  <si>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</si>
  <si>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</si>
  <si>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</si>
  <si>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</si>
  <si>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</si>
  <si>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</si>
  <si>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</si>
  <si>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</si>
  <si>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</si>
  <si>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</si>
  <si>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</si>
  <si>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</si>
  <si>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</si>
  <si>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</si>
  <si>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</si>
  <si>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</si>
  <si>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</si>
  <si>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</si>
  <si>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</si>
  <si>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</si>
  <si>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</si>
  <si>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</si>
  <si>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</si>
  <si>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</si>
  <si>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</si>
  <si>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</si>
  <si>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</si>
  <si>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</si>
  <si>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</si>
  <si>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</si>
  <si>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</si>
  <si>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</si>
  <si>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</si>
  <si>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</si>
  <si>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</si>
  <si>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</si>
  <si>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</si>
  <si>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</si>
  <si>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</si>
  <si>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</si>
  <si>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</si>
  <si>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</si>
  <si>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</si>
  <si>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</si>
  <si>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</si>
  <si>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</si>
  <si>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</si>
  <si>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</si>
  <si>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</si>
  <si>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</si>
  <si>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</si>
  <si>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</si>
  <si>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</si>
  <si>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</si>
  <si>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</si>
  <si>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</si>
  <si>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</si>
  <si>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</si>
  <si>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</si>
  <si>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</si>
  <si>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</si>
  <si>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</si>
  <si>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</si>
  <si>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</si>
  <si>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</si>
  <si>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</si>
  <si>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</si>
  <si>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</si>
  <si>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</si>
  <si>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</si>
  <si>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</si>
  <si>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</si>
  <si>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</si>
  <si>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</si>
  <si>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</si>
  <si>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</si>
  <si>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</si>
  <si>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</si>
  <si>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</si>
  <si>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</si>
  <si>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</si>
  <si>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</si>
  <si>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</si>
  <si>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</si>
  <si>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</si>
  <si>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</si>
  <si>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</si>
  <si>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</si>
  <si>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</si>
  <si>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</si>
  <si>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</si>
  <si>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</si>
  <si>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</si>
  <si>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</si>
  <si>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</si>
  <si>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</si>
  <si>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</si>
  <si>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</si>
  <si>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</si>
  <si>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</si>
  <si>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</si>
  <si>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</si>
  <si>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</si>
  <si>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</si>
  <si>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</si>
  <si>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</si>
  <si>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</si>
  <si>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</si>
  <si>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</si>
  <si>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</si>
  <si>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</si>
  <si>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</si>
  <si>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</si>
  <si>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</si>
  <si>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</si>
  <si>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</si>
  <si>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</si>
  <si>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</si>
  <si>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</si>
  <si>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</si>
  <si>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</si>
  <si>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</si>
  <si>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</si>
  <si>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</si>
  <si>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</si>
  <si>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</si>
  <si>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</si>
  <si>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</si>
  <si>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</si>
  <si>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</si>
  <si>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</si>
  <si>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</si>
  <si>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</si>
  <si>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</si>
  <si>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</si>
  <si>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</si>
  <si>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</si>
  <si>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</si>
  <si>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</si>
  <si>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</si>
  <si>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</si>
  <si>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</si>
  <si>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</si>
  <si>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</si>
  <si>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</si>
  <si>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</si>
  <si>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</si>
  <si>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</si>
  <si>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</si>
  <si>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</si>
  <si>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</si>
  <si>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</si>
  <si>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</si>
  <si>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</si>
  <si>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</si>
  <si>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</si>
  <si>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</si>
  <si>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</si>
  <si>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</si>
  <si>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</si>
  <si>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</si>
  <si>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</si>
  <si>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</si>
  <si>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</si>
  <si>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</si>
  <si>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</si>
  <si>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</si>
  <si>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</si>
  <si>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</si>
  <si>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</si>
  <si>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</si>
  <si>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</si>
  <si>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</si>
  <si>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</si>
  <si>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</si>
  <si>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</si>
  <si>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</si>
  <si>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</si>
  <si>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</si>
  <si>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</si>
  <si>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</si>
  <si>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</si>
  <si>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</si>
  <si>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</si>
  <si>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</si>
  <si>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</si>
  <si>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</si>
  <si>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</si>
  <si>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</si>
  <si>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</si>
  <si>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</si>
  <si>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</si>
  <si>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</si>
  <si>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</si>
  <si>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</si>
  <si>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</si>
  <si>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</si>
  <si>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</si>
  <si>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</si>
  <si>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</si>
  <si>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</si>
  <si>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</si>
  <si>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</si>
  <si>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</si>
  <si>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</si>
  <si>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</si>
  <si>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</si>
  <si>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</si>
  <si>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</si>
  <si>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</si>
  <si>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</si>
  <si>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</si>
  <si>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</si>
  <si>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</si>
  <si>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</si>
  <si>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</si>
  <si>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</si>
  <si>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</si>
  <si>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</si>
  <si>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</si>
  <si>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</si>
  <si>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</si>
  <si>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</si>
  <si>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</si>
  <si>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</si>
  <si>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</si>
  <si>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</si>
  <si>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</si>
  <si>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</si>
  <si>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</si>
  <si>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</si>
  <si>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</si>
  <si>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</si>
  <si>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</si>
  <si>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</si>
  <si>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</si>
  <si>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</si>
  <si>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</si>
  <si>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</si>
  <si>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</si>
  <si>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</si>
  <si>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</si>
  <si>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</si>
  <si>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</si>
  <si>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</si>
  <si>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</si>
  <si>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</si>
  <si>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</si>
  <si>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</si>
  <si>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</si>
  <si>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</si>
  <si>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</si>
  <si>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</si>
  <si>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</si>
  <si>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</si>
  <si>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</si>
  <si>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</si>
  <si>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</si>
  <si>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</si>
  <si>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</si>
  <si>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</si>
  <si>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</si>
  <si>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</si>
  <si>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</si>
  <si>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</si>
  <si>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</si>
  <si>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</si>
  <si>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</si>
  <si>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</si>
  <si>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</si>
  <si>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</si>
  <si>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</si>
  <si>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</si>
  <si>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</si>
  <si>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</si>
  <si>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</si>
  <si>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</si>
  <si>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</si>
  <si>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</si>
  <si>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</si>
  <si>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</si>
  <si>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</si>
  <si>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</si>
  <si>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</si>
  <si>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</si>
  <si>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</si>
  <si>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</si>
  <si>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</si>
  <si>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</si>
  <si>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</si>
  <si>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</si>
  <si>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</si>
  <si>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</si>
  <si>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</si>
  <si>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</si>
  <si>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</si>
  <si>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</si>
  <si>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</si>
  <si>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</si>
  <si>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</si>
  <si>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</si>
  <si>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</si>
  <si>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</si>
  <si>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</si>
  <si>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</si>
  <si>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</si>
  <si>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</si>
  <si>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</si>
  <si>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</si>
  <si>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</si>
  <si>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</si>
  <si>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</si>
  <si>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</si>
  <si>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</si>
  <si>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</si>
  <si>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</si>
  <si>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</si>
  <si>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</si>
  <si>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</si>
  <si>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</si>
  <si>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</si>
  <si>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</si>
  <si>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</si>
  <si>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</si>
  <si>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</si>
  <si>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</si>
  <si>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</si>
  <si>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</si>
  <si>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</si>
  <si>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</si>
  <si>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</si>
  <si>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</si>
  <si>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</si>
  <si>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</si>
  <si>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</si>
  <si>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</si>
  <si>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</si>
  <si>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</si>
  <si>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</si>
  <si>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</si>
  <si>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</si>
  <si>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</si>
  <si>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</si>
  <si>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</si>
  <si>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</si>
  <si>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</si>
  <si>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</si>
  <si>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</si>
  <si>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</si>
  <si>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</si>
  <si>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</si>
  <si>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</si>
  <si>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</si>
  <si>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</si>
  <si>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</si>
  <si>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</si>
  <si>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</si>
  <si>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</si>
  <si>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</si>
  <si>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</si>
  <si>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</si>
  <si>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</si>
  <si>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</si>
  <si>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</si>
  <si>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</si>
  <si>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</si>
  <si>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</si>
  <si>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</si>
  <si>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</si>
  <si>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</si>
  <si>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</si>
  <si>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</si>
  <si>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</si>
  <si>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</si>
  <si>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</si>
  <si>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</si>
  <si>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</si>
  <si>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</si>
  <si>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</si>
  <si>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</si>
  <si>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</si>
  <si>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</si>
  <si>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</si>
  <si>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</si>
  <si>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</si>
  <si>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</si>
  <si>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</si>
  <si>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</si>
  <si>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</si>
  <si>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</si>
  <si>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</si>
  <si>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</si>
  <si>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</si>
  <si>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</si>
  <si>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</si>
  <si>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</si>
  <si>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</si>
  <si>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</si>
  <si>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</si>
  <si>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</si>
  <si>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</si>
  <si>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</si>
  <si>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</si>
  <si>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</si>
  <si>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</si>
  <si>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</si>
  <si>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</si>
  <si>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</si>
  <si>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</si>
  <si>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</si>
  <si>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</si>
  <si>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</si>
  <si>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</si>
  <si>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</si>
  <si>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</si>
  <si>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</si>
  <si>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</si>
  <si>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</si>
  <si>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</si>
  <si>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</si>
  <si>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</si>
  <si>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</si>
  <si>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</si>
  <si>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</si>
  <si>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</si>
  <si>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</si>
  <si>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</si>
  <si>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</si>
  <si>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</si>
  <si>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</si>
  <si>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</si>
  <si>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</si>
  <si>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</si>
  <si>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</si>
  <si>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</si>
  <si>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</si>
  <si>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</si>
  <si>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</si>
  <si>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</si>
  <si>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</si>
  <si>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</si>
  <si>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</si>
  <si>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</si>
  <si>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</si>
  <si>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</si>
  <si>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</si>
  <si>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</si>
  <si>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</si>
  <si>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</si>
  <si>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</si>
  <si>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</si>
  <si>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</si>
  <si>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</si>
  <si>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</si>
  <si>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</si>
  <si>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</si>
  <si>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</si>
  <si>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</si>
  <si>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</si>
  <si>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</si>
  <si>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</si>
  <si>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</si>
  <si>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</si>
  <si>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</si>
  <si>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</si>
  <si>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</si>
  <si>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</si>
  <si>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</si>
  <si>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</si>
  <si>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</si>
  <si>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</si>
  <si>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</si>
  <si>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</si>
  <si>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</si>
  <si>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</si>
  <si>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</si>
  <si>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</si>
  <si>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</si>
  <si>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</si>
  <si>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</si>
  <si>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</si>
  <si>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</si>
  <si>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</si>
  <si>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</si>
  <si>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</si>
  <si>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</si>
  <si>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</si>
  <si>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</si>
  <si>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</si>
  <si>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</si>
  <si>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</si>
  <si>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</si>
  <si>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</si>
  <si>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</si>
  <si>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</si>
  <si>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</si>
  <si>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</si>
  <si>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</si>
  <si>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</si>
  <si>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</si>
  <si>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</si>
  <si>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</si>
  <si>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</si>
  <si>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</si>
  <si>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</si>
  <si>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</si>
  <si>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</si>
  <si>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</si>
  <si>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</si>
  <si>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</si>
  <si>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</si>
  <si>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</si>
  <si>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</si>
  <si>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</si>
  <si>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</si>
  <si>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</si>
  <si>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</si>
  <si>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</si>
  <si>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</si>
  <si>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</si>
  <si>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</si>
  <si>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</si>
  <si>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</si>
  <si>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</si>
  <si>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</si>
  <si>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</si>
  <si>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</si>
  <si>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</si>
  <si>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</si>
  <si>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</si>
  <si>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</si>
  <si>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</si>
  <si>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</si>
  <si>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</si>
  <si>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</si>
  <si>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</si>
  <si>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</si>
  <si>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</si>
  <si>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</si>
  <si>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</si>
  <si>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</si>
  <si>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</si>
  <si>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</si>
  <si>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</si>
  <si>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</si>
  <si>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</si>
  <si>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</si>
  <si>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</si>
  <si>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</si>
  <si>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</si>
  <si>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</si>
  <si>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</si>
  <si>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</si>
  <si>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</si>
  <si>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</si>
  <si>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</si>
  <si>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</si>
  <si>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</si>
  <si>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</si>
  <si>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</si>
  <si>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</si>
  <si>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</si>
  <si>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</si>
  <si>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</si>
  <si>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</si>
  <si>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</si>
  <si>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</si>
  <si>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</si>
  <si>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</si>
  <si>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</si>
  <si>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</si>
  <si>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</si>
  <si>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</si>
  <si>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</si>
  <si>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</si>
  <si>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</si>
  <si>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</si>
  <si>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</si>
  <si>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</si>
  <si>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</si>
  <si>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</si>
  <si>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</si>
  <si>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</si>
  <si>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</si>
  <si>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</si>
  <si>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</si>
  <si>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</si>
  <si>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</si>
  <si>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</si>
  <si>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</si>
  <si>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</si>
  <si>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</si>
  <si>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</si>
  <si>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</si>
  <si>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</si>
  <si>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</si>
  <si>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</si>
  <si>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</si>
  <si>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</si>
  <si>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</si>
  <si>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</si>
  <si>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</si>
  <si>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</si>
  <si>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</si>
  <si>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</si>
  <si>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</si>
  <si>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</si>
  <si>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</si>
  <si>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</si>
  <si>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</si>
  <si>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</si>
  <si>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</si>
  <si>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</si>
  <si>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</si>
  <si>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</si>
  <si>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</si>
  <si>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</si>
  <si>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</si>
  <si>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</si>
  <si>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</si>
  <si>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</si>
  <si>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</si>
  <si>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</si>
  <si>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</si>
  <si>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</si>
  <si>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</si>
  <si>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</si>
  <si>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</si>
  <si>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</si>
  <si>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</si>
  <si>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</si>
  <si>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</si>
  <si>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</si>
  <si>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</si>
  <si>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</si>
  <si>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</si>
  <si>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</si>
  <si>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</si>
  <si>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</si>
  <si>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</si>
  <si>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</si>
  <si>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</si>
  <si>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</si>
  <si>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</si>
  <si>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</si>
  <si>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</si>
  <si>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</si>
  <si>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</si>
  <si>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</si>
  <si>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</si>
  <si>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</si>
  <si>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</si>
  <si>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</si>
  <si>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</si>
  <si>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</si>
  <si>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</si>
  <si>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</si>
  <si>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</si>
  <si>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</si>
  <si>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</si>
  <si>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</si>
  <si>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</si>
  <si>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</si>
  <si>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</si>
  <si>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</si>
  <si>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</si>
  <si>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</si>
  <si>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</si>
  <si>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</si>
  <si>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</si>
  <si>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</si>
  <si>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</si>
  <si>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</si>
  <si>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</si>
  <si>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</si>
  <si>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</si>
  <si>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</si>
  <si>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</si>
  <si>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</si>
  <si>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</si>
  <si>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</si>
  <si>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</si>
  <si>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</si>
  <si>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</si>
  <si>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</si>
  <si>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</si>
  <si>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</si>
  <si>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</si>
  <si>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</si>
  <si>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</si>
  <si>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</si>
  <si>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</si>
  <si>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</si>
  <si>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</si>
  <si>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</si>
  <si>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</si>
  <si>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</si>
  <si>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</si>
  <si>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</si>
  <si>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</si>
  <si>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</si>
  <si>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</si>
  <si>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</si>
  <si>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</si>
  <si>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</si>
  <si>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</si>
  <si>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</si>
  <si>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</si>
  <si>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</si>
  <si>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</si>
  <si>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</si>
  <si>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</si>
  <si>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</si>
  <si>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</si>
  <si>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</si>
  <si>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</si>
  <si>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</si>
  <si>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</si>
  <si>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</si>
  <si>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</si>
  <si>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</si>
  <si>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</si>
  <si>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</si>
  <si>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</si>
  <si>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</si>
  <si>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</si>
  <si>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</si>
  <si>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</si>
  <si>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</si>
  <si>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</si>
  <si>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</si>
  <si>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</si>
  <si>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</si>
  <si>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</si>
  <si>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</si>
  <si>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</si>
  <si>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</si>
  <si>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</si>
  <si>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</si>
  <si>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</si>
  <si>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</si>
  <si>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</si>
  <si>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</si>
  <si>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</si>
  <si>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</si>
  <si>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</si>
  <si>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</si>
  <si>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</si>
  <si>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</si>
  <si>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</si>
  <si>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</si>
  <si>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</si>
  <si>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</si>
  <si>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</si>
  <si>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</si>
  <si>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</si>
  <si>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</si>
  <si>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</si>
  <si>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</si>
  <si>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</si>
  <si>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</si>
  <si>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</si>
  <si>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</si>
  <si>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</si>
  <si>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</si>
  <si>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</si>
  <si>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</si>
  <si>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</si>
  <si>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</si>
  <si>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</si>
  <si>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</si>
  <si>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</si>
  <si>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</si>
  <si>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</si>
  <si>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</si>
  <si>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</si>
  <si>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</si>
  <si>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</si>
  <si>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</si>
  <si>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</si>
  <si>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</si>
  <si>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</si>
  <si>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</si>
  <si>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</si>
  <si>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</si>
  <si>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</si>
  <si>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</si>
  <si>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</si>
  <si>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</si>
  <si>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</si>
  <si>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</si>
  <si>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</si>
  <si>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</si>
  <si>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</si>
  <si>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</si>
  <si>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</si>
  <si>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</si>
  <si>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</si>
  <si>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</si>
  <si>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</si>
  <si>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</si>
  <si>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</si>
  <si>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</si>
  <si>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</si>
  <si>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</si>
  <si>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</si>
  <si>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</si>
  <si>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</si>
  <si>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</si>
  <si>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</si>
  <si>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</si>
  <si>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</si>
  <si>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</si>
  <si>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</si>
  <si>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</si>
  <si>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</si>
  <si>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</si>
  <si>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</si>
  <si>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</si>
  <si>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</si>
  <si>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</si>
  <si>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</si>
  <si>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</si>
  <si>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</si>
  <si>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</si>
  <si>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</si>
  <si>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</si>
  <si>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</si>
  <si>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</si>
  <si>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</si>
  <si>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</si>
  <si>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</si>
  <si>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</si>
  <si>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</si>
  <si>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</si>
  <si>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</si>
  <si>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</si>
  <si>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</si>
  <si>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</si>
  <si>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</si>
  <si>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</si>
  <si>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</si>
  <si>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</si>
  <si>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</si>
  <si>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</si>
  <si>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</si>
  <si>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</si>
  <si>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</si>
  <si>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</si>
  <si>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</si>
  <si>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</si>
  <si>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</si>
  <si>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</si>
  <si>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</si>
  <si>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</si>
  <si>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</si>
  <si>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</si>
  <si>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</si>
  <si>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</si>
  <si>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</si>
  <si>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</si>
  <si>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</si>
  <si>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</si>
  <si>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</si>
  <si>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</si>
  <si>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</si>
  <si>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</si>
  <si>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</si>
  <si>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</si>
  <si>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</si>
  <si>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</si>
  <si>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</si>
  <si>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</si>
  <si>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</si>
  <si>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</si>
  <si>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</si>
  <si>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</si>
  <si>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</si>
  <si>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</si>
  <si>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</si>
  <si>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</si>
  <si>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</si>
  <si>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</si>
  <si>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</si>
  <si>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</si>
  <si>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</si>
  <si>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</si>
  <si>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</si>
  <si>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</si>
  <si>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</si>
  <si>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</si>
  <si>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</si>
  <si>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</si>
  <si>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</si>
  <si>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</si>
  <si>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</si>
  <si>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</si>
  <si>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</si>
  <si>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</si>
  <si>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</si>
  <si>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</si>
  <si>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</si>
  <si>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</si>
  <si>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</si>
  <si>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</si>
  <si>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</si>
  <si>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</si>
  <si>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</si>
  <si>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</si>
  <si>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</si>
  <si>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</si>
  <si>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</si>
  <si>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</si>
  <si>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</si>
  <si>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</si>
  <si>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</si>
  <si>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</si>
  <si>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</si>
  <si>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</si>
  <si>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</si>
  <si>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</si>
  <si>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</si>
  <si>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</si>
  <si>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</si>
  <si>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</si>
  <si>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</si>
  <si>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</si>
  <si>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</si>
  <si>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</si>
  <si>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</si>
  <si>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</si>
  <si>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</si>
  <si>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</si>
  <si>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</si>
  <si>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</si>
  <si>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</si>
  <si>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</si>
  <si>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</si>
  <si>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</si>
  <si>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</si>
  <si>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</si>
  <si>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</si>
  <si>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</si>
  <si>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</si>
  <si>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</si>
  <si>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</si>
  <si>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</si>
  <si>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</si>
  <si>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</si>
  <si>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</si>
  <si>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</si>
  <si>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</si>
  <si>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</si>
  <si>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</si>
  <si>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</si>
  <si>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</si>
  <si>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</si>
  <si>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</si>
  <si>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</si>
  <si>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</si>
  <si>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</si>
  <si>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</si>
  <si>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</si>
  <si>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</si>
  <si>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</si>
  <si>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</si>
  <si>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</si>
  <si>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</si>
  <si>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</si>
  <si>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</si>
  <si>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</si>
  <si>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</si>
  <si>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</si>
  <si>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</si>
  <si>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</si>
  <si>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</si>
  <si>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</si>
  <si>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</si>
  <si>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</si>
  <si>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</si>
  <si>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</si>
  <si>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</si>
  <si>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</si>
  <si>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</si>
  <si>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</si>
  <si>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</si>
  <si>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</si>
  <si>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</si>
  <si>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</si>
  <si>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</si>
  <si>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</si>
  <si>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</si>
  <si>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</si>
  <si>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</si>
  <si>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</si>
  <si>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</si>
  <si>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</si>
  <si>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</si>
  <si>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</si>
  <si>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</si>
  <si>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</si>
  <si>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</si>
  <si>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</si>
  <si>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</si>
  <si>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</si>
  <si>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</si>
  <si>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</si>
  <si>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</si>
  <si>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</si>
  <si>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</si>
  <si>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</si>
  <si>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</si>
  <si>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</si>
  <si>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</si>
  <si>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</si>
  <si>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</si>
  <si>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</si>
  <si>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</si>
  <si>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</si>
  <si>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</si>
  <si>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</si>
  <si>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</si>
  <si>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</si>
  <si>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</si>
  <si>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</si>
  <si>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</si>
  <si>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</si>
  <si>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</si>
  <si>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</si>
  <si>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</si>
  <si>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</si>
  <si>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</si>
  <si>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</si>
  <si>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</si>
  <si>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</si>
  <si>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</si>
  <si>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</si>
  <si>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</si>
  <si>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</si>
  <si>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</si>
  <si>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</si>
  <si>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</si>
  <si>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</si>
  <si>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</si>
  <si>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</si>
  <si>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</si>
  <si>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</si>
  <si>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</si>
  <si>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</si>
  <si>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</si>
  <si>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</si>
  <si>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</si>
  <si>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</si>
  <si>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</si>
  <si>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</si>
  <si>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</si>
  <si>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</si>
  <si>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</si>
  <si>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</si>
  <si>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</si>
  <si>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</si>
  <si>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</si>
  <si>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</si>
  <si>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</si>
  <si>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</si>
  <si>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</si>
  <si>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</si>
  <si>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</si>
  <si>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</si>
  <si>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</si>
  <si>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</si>
  <si>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</si>
  <si>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</si>
  <si>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</si>
  <si>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</si>
  <si>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</si>
  <si>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</si>
  <si>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</si>
  <si>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</si>
  <si>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</si>
  <si>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</si>
  <si>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</si>
  <si>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</si>
  <si>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</si>
  <si>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</si>
  <si>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</si>
  <si>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</si>
  <si>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</si>
  <si>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</si>
  <si>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</si>
  <si>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</si>
  <si>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</si>
  <si>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</si>
  <si>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</si>
  <si>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</si>
  <si>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</si>
  <si>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</si>
  <si>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</si>
  <si>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</si>
  <si>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</si>
  <si>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</si>
  <si>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</si>
  <si>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</si>
  <si>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</si>
  <si>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</si>
  <si>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</si>
  <si>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</si>
  <si>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</si>
  <si>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</si>
  <si>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</si>
  <si>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</si>
  <si>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</si>
  <si>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</si>
  <si>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</si>
  <si>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</si>
  <si>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</si>
  <si>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</si>
  <si>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</si>
  <si>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</si>
  <si>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</si>
  <si>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</si>
  <si>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</si>
  <si>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</si>
  <si>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</si>
  <si>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</si>
  <si>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</si>
  <si>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</si>
  <si>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</si>
  <si>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</si>
  <si>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</si>
  <si>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</si>
  <si>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</si>
  <si>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</si>
  <si>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</si>
  <si>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</si>
  <si>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</si>
  <si>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</si>
  <si>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</si>
  <si>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</si>
  <si>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</si>
  <si>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</si>
  <si>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</si>
  <si>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</si>
  <si>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</si>
  <si>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</si>
  <si>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</si>
  <si>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</si>
  <si>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</si>
  <si>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</si>
  <si>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</si>
  <si>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</si>
  <si>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</si>
  <si>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</si>
  <si>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</si>
  <si>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</si>
  <si>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</si>
  <si>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</si>
  <si>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</si>
  <si>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</si>
  <si>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</si>
  <si>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</si>
  <si>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</si>
  <si>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</si>
  <si>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</si>
  <si>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</si>
  <si>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</si>
  <si>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</si>
  <si>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</si>
  <si>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</si>
  <si>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</si>
  <si>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</si>
  <si>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</si>
  <si>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</si>
  <si>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</si>
  <si>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</si>
  <si>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</si>
  <si>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</si>
  <si>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</si>
  <si>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</si>
  <si>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</si>
  <si>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</si>
  <si>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</si>
  <si>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</si>
  <si>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</si>
  <si>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</si>
  <si>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</si>
  <si>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</si>
  <si>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</si>
  <si>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</si>
  <si>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</si>
  <si>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</si>
  <si>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</si>
  <si>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</si>
  <si>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</si>
  <si>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</si>
  <si>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</si>
  <si>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</si>
  <si>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</si>
  <si>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</si>
  <si>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</si>
  <si>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</si>
  <si>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</si>
  <si>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</si>
  <si>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</si>
  <si>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</si>
  <si>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</si>
  <si>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</si>
  <si>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</si>
  <si>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</si>
  <si>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</si>
  <si>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</si>
  <si>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</si>
  <si>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</si>
  <si>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</si>
  <si>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</si>
  <si>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</si>
  <si>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</si>
  <si>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</si>
  <si>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</si>
  <si>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</si>
  <si>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</si>
  <si>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</si>
  <si>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</si>
  <si>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</si>
  <si>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</si>
  <si>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</si>
  <si>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</si>
  <si>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</si>
  <si>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</si>
  <si>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</si>
  <si>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</si>
  <si>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</si>
  <si>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</si>
  <si>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</si>
  <si>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</si>
  <si>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</si>
  <si>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</si>
  <si>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</si>
  <si>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</si>
  <si>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</si>
  <si>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</si>
  <si>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</si>
  <si>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</si>
  <si>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</si>
  <si>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</si>
  <si>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</si>
  <si>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</si>
  <si>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</si>
  <si>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</si>
  <si>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</si>
  <si>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</si>
  <si>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</si>
  <si>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</si>
  <si>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</si>
  <si>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</si>
  <si>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</si>
  <si>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</si>
  <si>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</si>
  <si>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</si>
  <si>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</si>
  <si>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</si>
  <si>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</si>
  <si>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</si>
  <si>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</si>
  <si>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</si>
  <si>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</si>
  <si>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</si>
  <si>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</si>
  <si>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</si>
  <si>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</si>
  <si>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</si>
  <si>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</si>
  <si>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</si>
  <si>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</si>
  <si>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</si>
  <si>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</si>
  <si>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</si>
  <si>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</si>
  <si>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</si>
  <si>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</si>
  <si>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</si>
  <si>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</si>
  <si>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</si>
  <si>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</si>
  <si>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</si>
  <si>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</si>
  <si>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</si>
  <si>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</si>
  <si>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</si>
  <si>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</si>
  <si>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</si>
  <si>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</si>
  <si>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</si>
  <si>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</si>
  <si>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</si>
  <si>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</si>
  <si>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</si>
  <si>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</si>
  <si>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</si>
  <si>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</si>
  <si>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</si>
  <si>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</si>
  <si>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</si>
  <si>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</si>
  <si>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</si>
  <si>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</si>
  <si>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</si>
  <si>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</si>
  <si>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</si>
  <si>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</si>
  <si>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</si>
  <si>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</si>
  <si>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</si>
  <si>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</si>
  <si>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</si>
  <si>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</si>
  <si>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</si>
  <si>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</si>
  <si>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</si>
  <si>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</si>
  <si>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</si>
  <si>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</si>
  <si>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</si>
  <si>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</si>
  <si>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</si>
  <si>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</si>
  <si>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</si>
  <si>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</si>
  <si>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</si>
  <si>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</si>
  <si>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</si>
  <si>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</si>
  <si>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</si>
  <si>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</si>
  <si>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</si>
  <si>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</si>
  <si>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</si>
  <si>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</si>
  <si>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</si>
  <si>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</si>
  <si>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</si>
  <si>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</si>
  <si>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</si>
  <si>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</si>
  <si>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</si>
  <si>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</si>
  <si>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</si>
  <si>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</si>
  <si>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</si>
  <si>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</si>
  <si>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</si>
  <si>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</si>
  <si>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</si>
  <si>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</si>
  <si>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</si>
  <si>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</si>
  <si>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</si>
  <si>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</si>
  <si>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</si>
  <si>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</si>
  <si>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</si>
  <si>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</si>
  <si>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</si>
  <si>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</si>
  <si>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</si>
  <si>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</si>
  <si>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</si>
  <si>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</si>
  <si>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</si>
  <si>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</si>
  <si>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</si>
  <si>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</si>
  <si>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</si>
  <si>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</si>
  <si>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</si>
  <si>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</si>
  <si>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</si>
  <si>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</si>
  <si>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</si>
  <si>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</si>
  <si>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</si>
  <si>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</si>
  <si>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</si>
  <si>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</si>
  <si>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</si>
  <si>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</si>
  <si>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</si>
  <si>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</si>
  <si>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</si>
  <si>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</si>
  <si>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</si>
  <si>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</si>
  <si>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</si>
  <si>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</si>
  <si>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</si>
  <si>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</si>
  <si>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</si>
  <si>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</si>
  <si>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</si>
  <si>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</si>
  <si>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</si>
  <si>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</si>
  <si>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</si>
  <si>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</si>
  <si>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</si>
  <si>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</si>
  <si>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</si>
  <si>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</si>
  <si>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</si>
  <si>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</si>
  <si>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</si>
  <si>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</si>
  <si>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</si>
  <si>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</si>
  <si>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</si>
  <si>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</si>
  <si>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</si>
  <si>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</si>
  <si>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</si>
  <si>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</si>
  <si>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</si>
  <si>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</si>
  <si>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</si>
  <si>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</si>
  <si>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</si>
  <si>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</si>
  <si>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</si>
  <si>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</si>
  <si>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</si>
  <si>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</si>
  <si>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</si>
  <si>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</si>
  <si>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</si>
  <si>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</si>
  <si>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</si>
  <si>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</si>
  <si>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</si>
  <si>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</si>
  <si>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</si>
  <si>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</si>
  <si>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</si>
  <si>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</si>
  <si>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</si>
  <si>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</si>
  <si>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</si>
  <si>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</si>
  <si>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</si>
  <si>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</si>
  <si>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</si>
  <si>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</si>
  <si>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</si>
  <si>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</si>
  <si>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</si>
  <si>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</si>
  <si>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</si>
  <si>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</si>
  <si>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</si>
  <si>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</si>
  <si>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</si>
  <si>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</si>
  <si>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</si>
  <si>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</si>
  <si>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</si>
  <si>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</si>
  <si>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</si>
  <si>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</si>
  <si>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</si>
  <si>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</si>
  <si>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</si>
  <si>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</si>
  <si>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</si>
  <si>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</si>
  <si>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</si>
  <si>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</si>
  <si>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</si>
  <si>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</si>
  <si>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</si>
  <si>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</si>
  <si>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</si>
  <si>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</si>
  <si>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</si>
  <si>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</si>
  <si>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</si>
  <si>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</si>
  <si>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</si>
  <si>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</si>
  <si>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</si>
  <si>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</si>
  <si>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</si>
  <si>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</si>
  <si>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</si>
  <si>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</si>
  <si>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</si>
  <si>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</si>
  <si>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</si>
  <si>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</si>
  <si>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</si>
  <si>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</si>
  <si>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</si>
  <si>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</si>
  <si>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</si>
  <si>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</si>
  <si>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</si>
  <si>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</si>
  <si>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</si>
  <si>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</si>
  <si>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</si>
  <si>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</si>
  <si>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</si>
  <si>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</si>
  <si>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</si>
  <si>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</si>
  <si>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</si>
  <si>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</si>
  <si>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</si>
  <si>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</si>
  <si>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</si>
  <si>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</si>
  <si>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</si>
  <si>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</si>
  <si>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</si>
  <si>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</si>
  <si>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</si>
  <si>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</si>
  <si>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</si>
  <si>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</si>
  <si>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</si>
  <si>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</si>
  <si>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</si>
  <si>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</si>
  <si>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</si>
  <si>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</si>
  <si>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</si>
  <si>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</si>
  <si>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</si>
  <si>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</si>
  <si>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</si>
  <si>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</si>
  <si>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</si>
  <si>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</si>
  <si>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</si>
  <si>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</si>
  <si>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</si>
  <si>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</si>
  <si>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</si>
  <si>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</si>
  <si>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</si>
  <si>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</si>
  <si>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</si>
  <si>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</si>
  <si>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</si>
  <si>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</si>
  <si>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</si>
  <si>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</si>
  <si>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</si>
  <si>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</si>
  <si>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</si>
  <si>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</si>
  <si>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</si>
  <si>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</si>
  <si>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</si>
  <si>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</si>
  <si>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</si>
  <si>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</si>
  <si>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</si>
  <si>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</si>
  <si>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</si>
  <si>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</si>
  <si>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</si>
  <si>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</si>
  <si>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</si>
  <si>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</si>
  <si>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</si>
  <si>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</si>
  <si>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</si>
  <si>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</si>
  <si>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</si>
  <si>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</si>
  <si>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</si>
  <si>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</si>
  <si>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</si>
  <si>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</si>
  <si>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</si>
  <si>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</si>
  <si>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</si>
  <si>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</si>
  <si>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</si>
  <si>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</si>
  <si>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</si>
  <si>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</si>
  <si>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</si>
  <si>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</si>
  <si>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</si>
  <si>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</si>
  <si>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</si>
  <si>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</si>
  <si>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</si>
  <si>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</si>
  <si>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</si>
  <si>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</si>
  <si>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</si>
  <si>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</si>
  <si>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</si>
  <si>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</si>
  <si>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</si>
  <si>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</si>
  <si>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</si>
  <si>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</si>
  <si>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</si>
  <si>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</si>
  <si>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</si>
  <si>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</si>
  <si>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</si>
  <si>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</si>
  <si>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</si>
  <si>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</si>
  <si>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</si>
  <si>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</si>
  <si>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</si>
  <si>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</si>
  <si>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</si>
  <si>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</si>
  <si>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</si>
  <si>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</si>
  <si>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</si>
  <si>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</si>
  <si>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</si>
  <si>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</si>
  <si>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</si>
  <si>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</si>
  <si>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</si>
  <si>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</si>
  <si>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</si>
  <si>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</si>
  <si>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</si>
  <si>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</si>
  <si>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</si>
  <si>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</si>
  <si>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</si>
  <si>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</si>
  <si>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</si>
  <si>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</si>
  <si>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</si>
  <si>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</si>
  <si>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</si>
  <si>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</si>
  <si>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</si>
  <si>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</si>
  <si>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</si>
  <si>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</si>
  <si>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</si>
  <si>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</si>
  <si>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</si>
  <si>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</si>
  <si>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</si>
  <si>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</si>
  <si>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</si>
  <si>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</si>
  <si>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</si>
  <si>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</si>
  <si>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</si>
  <si>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</si>
  <si>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</si>
  <si>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</si>
  <si>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</si>
  <si>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</si>
  <si>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</si>
  <si>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</si>
  <si>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</si>
  <si>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</si>
  <si>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</si>
  <si>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</si>
  <si>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</si>
  <si>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</si>
  <si>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</si>
  <si>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</si>
  <si>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</si>
  <si>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</si>
  <si>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</si>
  <si>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</si>
  <si>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</si>
  <si>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</si>
  <si>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</si>
  <si>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</si>
  <si>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</si>
  <si>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</si>
  <si>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</si>
  <si>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</si>
  <si>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</si>
  <si>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</si>
  <si>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</si>
  <si>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</si>
  <si>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</si>
  <si>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</si>
  <si>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</si>
  <si>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</si>
  <si>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</si>
  <si>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</si>
  <si>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</si>
  <si>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</si>
  <si>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</si>
  <si>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</si>
  <si>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</si>
  <si>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</si>
  <si>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</si>
  <si>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</si>
  <si>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</si>
  <si>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</si>
  <si>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</si>
  <si>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</si>
  <si>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</si>
  <si>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</si>
  <si>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</si>
  <si>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</si>
  <si>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</si>
  <si>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</si>
  <si>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</si>
  <si>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</si>
  <si>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</si>
  <si>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</si>
  <si>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</si>
  <si>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</si>
  <si>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</si>
  <si>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</si>
  <si>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</si>
  <si>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</si>
  <si>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</si>
  <si>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</si>
  <si>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</si>
  <si>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</si>
  <si>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</si>
  <si>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</si>
  <si>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</si>
  <si>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</si>
  <si>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</si>
  <si>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</si>
  <si>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</si>
  <si>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</si>
  <si>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</si>
  <si>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</si>
  <si>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</si>
  <si>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</si>
  <si>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</si>
  <si>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</si>
  <si>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</si>
  <si>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</si>
  <si>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</si>
  <si>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</si>
  <si>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</si>
  <si>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</si>
  <si>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</si>
  <si>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</si>
  <si>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</si>
  <si>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</si>
  <si>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</si>
  <si>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</si>
  <si>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</si>
  <si>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</si>
  <si>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</si>
  <si>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</si>
  <si>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</si>
  <si>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</si>
  <si>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</si>
  <si>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</si>
  <si>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</si>
  <si>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</si>
  <si>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</si>
  <si>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</si>
  <si>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</si>
  <si>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</si>
  <si>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</si>
  <si>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</si>
  <si>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</si>
  <si>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</si>
  <si>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</si>
  <si>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</si>
  <si>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</si>
  <si>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</si>
  <si>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</si>
  <si>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</si>
  <si>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</si>
  <si>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</si>
  <si>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</si>
  <si>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</si>
  <si>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</si>
  <si>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</si>
  <si>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</si>
  <si>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</si>
  <si>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</si>
  <si>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</si>
  <si>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</si>
  <si>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</si>
  <si>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</si>
  <si>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</si>
  <si>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</si>
  <si>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</si>
  <si>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</si>
  <si>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</si>
  <si>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</si>
  <si>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</si>
  <si>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</si>
  <si>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</si>
  <si>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</si>
  <si>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</si>
  <si>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</si>
  <si>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</si>
  <si>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</si>
  <si>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</si>
  <si>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</si>
  <si>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</si>
  <si>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</si>
  <si>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</si>
  <si>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</si>
  <si>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</si>
  <si>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</si>
  <si>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</si>
  <si>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</si>
  <si>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</si>
  <si>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</si>
  <si>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</si>
  <si>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</si>
  <si>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</si>
  <si>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</si>
  <si>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</si>
  <si>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</si>
  <si>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</si>
  <si>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</si>
  <si>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</si>
  <si>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</si>
  <si>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</si>
  <si>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</si>
  <si>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</si>
  <si>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</si>
  <si>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</si>
  <si>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</si>
  <si>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</si>
  <si>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</si>
  <si>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</si>
  <si>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</si>
  <si>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</si>
  <si>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</si>
  <si>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</si>
  <si>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</si>
  <si>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</si>
  <si>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</si>
  <si>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</si>
  <si>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</si>
  <si>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</si>
  <si>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</si>
  <si>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</si>
  <si>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</si>
  <si>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</si>
  <si>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</si>
  <si>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</si>
  <si>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</si>
  <si>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</si>
  <si>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</si>
  <si>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</si>
  <si>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</si>
  <si>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</si>
  <si>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</si>
  <si>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</si>
  <si>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</si>
  <si>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</si>
  <si>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</si>
  <si>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</si>
  <si>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</si>
  <si>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</si>
  <si>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</si>
  <si>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</si>
  <si>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</si>
  <si>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</si>
  <si>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</si>
  <si>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</si>
  <si>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</si>
  <si>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</si>
  <si>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</si>
  <si>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</si>
  <si>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</si>
  <si>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</si>
  <si>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</si>
  <si>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</si>
  <si>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</si>
  <si>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</si>
  <si>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</si>
  <si>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</si>
  <si>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</si>
  <si>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</si>
  <si>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</si>
  <si>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</si>
  <si>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</si>
  <si>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</si>
  <si>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</si>
  <si>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</si>
  <si>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</si>
  <si>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</si>
  <si>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</si>
  <si>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</si>
  <si>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</si>
  <si>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</si>
  <si>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</si>
  <si>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</si>
  <si>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</si>
  <si>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</si>
  <si>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</si>
  <si>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</si>
  <si>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</si>
  <si>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</si>
  <si>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</si>
  <si>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</si>
  <si>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</si>
  <si>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</si>
  <si>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</si>
  <si>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</si>
  <si>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</si>
  <si>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</si>
  <si>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</si>
  <si>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</si>
  <si>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</si>
  <si>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</si>
  <si>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</si>
  <si>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</si>
  <si>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</si>
  <si>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</si>
  <si>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</si>
  <si>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</si>
  <si>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</si>
  <si>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</si>
  <si>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</si>
  <si>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</si>
  <si>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</si>
  <si>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</si>
  <si>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</si>
  <si>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</si>
  <si>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</si>
  <si>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</si>
  <si>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</si>
  <si>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</si>
  <si>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</si>
  <si>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</si>
  <si>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</si>
  <si>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</si>
  <si>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</si>
  <si>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</si>
  <si>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</si>
  <si>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</si>
  <si>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</si>
  <si>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</si>
  <si>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</si>
  <si>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</si>
  <si>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</si>
  <si>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</si>
  <si>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</si>
  <si>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</si>
  <si>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</si>
  <si>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</si>
  <si>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</si>
  <si>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</si>
  <si>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</si>
  <si>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</si>
  <si>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</si>
  <si>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</si>
  <si>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</si>
  <si>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</si>
  <si>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</si>
  <si>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</si>
  <si>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</si>
  <si>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</si>
  <si>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</si>
  <si>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</si>
  <si>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</si>
  <si>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</si>
  <si>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</si>
  <si>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</si>
  <si>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</si>
  <si>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</si>
  <si>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</si>
  <si>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</si>
  <si>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</si>
  <si>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</si>
  <si>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</si>
  <si>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</si>
  <si>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</si>
  <si>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</si>
  <si>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</si>
  <si>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</si>
  <si>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</si>
  <si>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</si>
  <si>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</si>
  <si>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</si>
  <si>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</si>
  <si>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</si>
  <si>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</si>
  <si>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</si>
  <si>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</si>
  <si>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</si>
  <si>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</si>
  <si>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</si>
  <si>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</si>
  <si>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</si>
  <si>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</si>
  <si>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</si>
  <si>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</si>
  <si>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</si>
  <si>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</si>
  <si>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</si>
  <si>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</si>
  <si>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</si>
  <si>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</si>
  <si>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</si>
  <si>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</si>
  <si>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</si>
  <si>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</si>
  <si>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</si>
  <si>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</si>
  <si>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</si>
  <si>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</si>
  <si>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</si>
  <si>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</si>
  <si>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</si>
  <si>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</si>
  <si>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</si>
  <si>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</si>
  <si>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</si>
  <si>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</si>
  <si>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</si>
  <si>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</si>
  <si>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</si>
  <si>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</si>
  <si>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</si>
  <si>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</si>
  <si>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</si>
  <si>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</si>
  <si>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</si>
  <si>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</si>
  <si>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</si>
  <si>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</si>
  <si>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</si>
  <si>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</si>
  <si>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</si>
  <si>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</si>
  <si>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</si>
  <si>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</si>
  <si>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</si>
  <si>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</si>
  <si>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</si>
  <si>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</si>
  <si>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</si>
  <si>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</si>
  <si>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</si>
  <si>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</si>
  <si>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</si>
  <si>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</si>
  <si>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</si>
  <si>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</si>
  <si>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</si>
  <si>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</si>
  <si>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</si>
  <si>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</si>
  <si>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</si>
  <si>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</si>
  <si>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</si>
  <si>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</si>
  <si>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</si>
  <si>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</si>
  <si>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</si>
  <si>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</si>
  <si>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</si>
  <si>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</si>
  <si>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</si>
  <si>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</si>
  <si>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</si>
  <si>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</si>
  <si>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</si>
  <si>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</si>
  <si>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</si>
  <si>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</si>
  <si>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</si>
  <si>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</si>
  <si>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</si>
  <si>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</si>
  <si>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</si>
  <si>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</si>
  <si>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</si>
  <si>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</si>
  <si>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</si>
  <si>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</si>
  <si>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</si>
  <si>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</si>
  <si>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</si>
  <si>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</si>
  <si>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</si>
  <si>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</si>
  <si>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</si>
  <si>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</si>
  <si>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</si>
  <si>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</si>
  <si>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</si>
  <si>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</si>
  <si>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</si>
  <si>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</si>
  <si>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</si>
  <si>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</si>
  <si>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</si>
  <si>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</si>
  <si>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</si>
  <si>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</si>
  <si>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</si>
  <si>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</si>
  <si>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</si>
  <si>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</si>
  <si>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</si>
  <si>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</si>
  <si>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</si>
  <si>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</si>
  <si>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</si>
  <si>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</si>
  <si>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</si>
  <si>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</si>
  <si>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</si>
  <si>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</si>
  <si>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</si>
  <si>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</si>
  <si>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</si>
  <si>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</si>
  <si>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</si>
  <si>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</si>
  <si>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</si>
  <si>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</si>
  <si>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</si>
  <si>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</si>
  <si>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</si>
  <si>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</si>
  <si>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</si>
  <si>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</si>
  <si>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</si>
  <si>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</si>
  <si>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</si>
  <si>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</si>
  <si>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</si>
  <si>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</si>
  <si>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</si>
  <si>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</si>
  <si>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</si>
  <si>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</si>
  <si>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</si>
  <si>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</si>
  <si>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</si>
  <si>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</si>
  <si>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</si>
  <si>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</si>
  <si>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</si>
  <si>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</si>
  <si>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</si>
  <si>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</si>
  <si>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</si>
  <si>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</si>
  <si>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</si>
  <si>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</si>
  <si>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</si>
  <si>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</si>
  <si>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</si>
  <si>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</si>
  <si>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</si>
  <si>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</si>
  <si>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</si>
  <si>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</si>
  <si>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</si>
  <si>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</si>
  <si>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</si>
  <si>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</si>
  <si>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</si>
  <si>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</si>
  <si>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</si>
  <si>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</si>
  <si>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</si>
  <si>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</si>
  <si>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</si>
  <si>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</si>
  <si>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</si>
  <si>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</si>
  <si>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</si>
  <si>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</si>
  <si>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</si>
  <si>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</si>
  <si>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</si>
  <si>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</si>
  <si>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</si>
  <si>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</si>
  <si>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</si>
  <si>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</si>
  <si>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</si>
  <si>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</si>
  <si>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</si>
  <si>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</si>
  <si>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</si>
  <si>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</si>
  <si>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</si>
  <si>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</si>
  <si>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</si>
  <si>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</si>
  <si>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</si>
  <si>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</si>
  <si>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</si>
  <si>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</si>
  <si>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</si>
  <si>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</si>
  <si>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</si>
  <si>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</si>
  <si>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</si>
  <si>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</si>
  <si>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</si>
  <si>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</si>
  <si>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</si>
  <si>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</si>
  <si>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</si>
  <si>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</si>
  <si>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</si>
  <si>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</si>
  <si>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</si>
  <si>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</si>
  <si>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</si>
  <si>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</si>
  <si>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</si>
  <si>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</si>
  <si>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</si>
  <si>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</si>
  <si>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</si>
  <si>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</si>
  <si>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</si>
  <si>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</si>
  <si>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</si>
  <si>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</si>
  <si>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</si>
  <si>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</si>
  <si>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</si>
  <si>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</si>
  <si>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</si>
  <si>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</si>
  <si>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</si>
  <si>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</si>
  <si>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</si>
  <si>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</si>
  <si>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</si>
  <si>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</si>
  <si>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</si>
  <si>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</si>
  <si>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</si>
  <si>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</si>
  <si>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</si>
  <si>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</si>
  <si>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</si>
  <si>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</si>
  <si>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</si>
  <si>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</si>
  <si>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</si>
  <si>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</si>
  <si>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</si>
  <si>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</si>
  <si>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</si>
  <si>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</si>
  <si>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</si>
  <si>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</si>
  <si>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</si>
  <si>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</si>
  <si>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</si>
  <si>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</si>
  <si>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</si>
  <si>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</si>
  <si>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</si>
  <si>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</si>
  <si>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</si>
  <si>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</si>
  <si>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</si>
  <si>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</si>
  <si>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</si>
  <si>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</si>
  <si>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</si>
  <si>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</si>
  <si>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</si>
  <si>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</si>
  <si>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</si>
  <si>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</si>
  <si>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</si>
  <si>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</si>
  <si>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</si>
  <si>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</si>
  <si>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</si>
  <si>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</si>
  <si>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</si>
  <si>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</si>
  <si>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</si>
  <si>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</si>
  <si>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</si>
  <si>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</si>
  <si>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</si>
  <si>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</si>
  <si>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</si>
  <si>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</si>
  <si>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</si>
  <si>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</si>
  <si>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</si>
  <si>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</si>
  <si>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</si>
  <si>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</si>
  <si>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</si>
  <si>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</si>
  <si>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</si>
  <si>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</si>
  <si>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</si>
  <si>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</si>
  <si>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</si>
  <si>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</si>
  <si>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</si>
  <si>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</si>
  <si>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</si>
  <si>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</si>
  <si>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</si>
  <si>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</si>
  <si>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</si>
  <si>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</si>
  <si>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</si>
  <si>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</si>
  <si>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</si>
  <si>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</si>
  <si>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</si>
  <si>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</si>
  <si>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</si>
  <si>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</si>
  <si>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</si>
  <si>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</si>
  <si>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</si>
  <si>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</si>
  <si>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</si>
  <si>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</si>
  <si>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</si>
  <si>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</si>
  <si>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</si>
  <si>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</si>
  <si>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</si>
  <si>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</si>
  <si>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</si>
  <si>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</si>
  <si>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</si>
  <si>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</si>
  <si>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</si>
  <si>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</si>
  <si>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</si>
  <si>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</si>
  <si>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</si>
  <si>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</si>
  <si>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</si>
  <si>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</si>
  <si>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</si>
  <si>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</si>
  <si>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</si>
  <si>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</si>
  <si>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</si>
  <si>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</si>
  <si>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</si>
  <si>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</si>
  <si>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</si>
  <si>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</si>
  <si>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</si>
  <si>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</si>
  <si>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</si>
  <si>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</si>
  <si>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</si>
  <si>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</si>
  <si>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</si>
  <si>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</si>
  <si>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</si>
  <si>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</si>
  <si>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</si>
  <si>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</si>
  <si>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</si>
  <si>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</si>
  <si>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</si>
  <si>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</si>
  <si>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</si>
  <si>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</si>
  <si>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</si>
  <si>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</si>
  <si>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</si>
  <si>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</si>
  <si>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</si>
  <si>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</si>
  <si>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</si>
  <si>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</si>
  <si>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</si>
  <si>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</si>
  <si>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</si>
  <si>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</si>
  <si>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</si>
  <si>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</si>
  <si>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</si>
  <si>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</si>
  <si>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</si>
  <si>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</si>
  <si>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</si>
  <si>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</si>
  <si>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</si>
  <si>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</si>
  <si>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</si>
  <si>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</si>
  <si>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</si>
  <si>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</si>
  <si>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</si>
  <si>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</si>
  <si>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</si>
  <si>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</si>
  <si>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</si>
  <si>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</si>
  <si>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</si>
  <si>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</si>
  <si>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</si>
  <si>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</si>
  <si>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</si>
  <si>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</si>
  <si>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</si>
  <si>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</si>
  <si>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</si>
  <si>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</si>
  <si>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</si>
  <si>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</si>
  <si>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</si>
  <si>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</si>
  <si>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</si>
  <si>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</si>
  <si>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</si>
  <si>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</si>
  <si>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</si>
  <si>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</si>
  <si>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</si>
  <si>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</si>
  <si>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</si>
  <si>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</si>
  <si>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</si>
  <si>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</si>
  <si>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</si>
  <si>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</si>
  <si>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</si>
  <si>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</si>
  <si>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</si>
  <si>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</si>
  <si>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</si>
  <si>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</si>
  <si>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</si>
  <si>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</si>
  <si>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</si>
  <si>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</si>
  <si>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</si>
  <si>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</si>
  <si>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</si>
  <si>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</si>
  <si>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</si>
  <si>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</si>
  <si>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</si>
  <si>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</si>
  <si>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</si>
  <si>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</si>
  <si>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</si>
  <si>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</si>
  <si>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</si>
  <si>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</si>
  <si>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</si>
  <si>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</si>
  <si>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</si>
  <si>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</si>
  <si>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</si>
  <si>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</si>
  <si>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</si>
  <si>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</si>
  <si>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</si>
  <si>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</si>
  <si>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</si>
  <si>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</si>
  <si>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</si>
  <si>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</si>
  <si>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</si>
  <si>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</si>
  <si>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</si>
  <si>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</si>
  <si>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</si>
  <si>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</si>
  <si>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</si>
  <si>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</si>
  <si>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</si>
  <si>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</si>
  <si>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</si>
  <si>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</si>
  <si>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</si>
  <si>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</si>
  <si>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</si>
  <si>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</si>
  <si>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</si>
  <si>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</si>
  <si>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</si>
  <si>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</si>
  <si>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</si>
  <si>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</si>
  <si>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</si>
  <si>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</si>
  <si>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</si>
  <si>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</si>
  <si>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</si>
  <si>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</si>
  <si>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</si>
  <si>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</si>
  <si>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</si>
  <si>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</si>
  <si>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</si>
  <si>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</si>
  <si>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</si>
  <si>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</si>
  <si>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</si>
  <si>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</si>
  <si>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</si>
  <si>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</si>
  <si>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</si>
  <si>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</si>
  <si>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</si>
  <si>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</si>
  <si>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</si>
  <si>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</si>
  <si>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</si>
  <si>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</si>
  <si>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</si>
  <si>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</si>
  <si>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</si>
  <si>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</si>
  <si>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</si>
  <si>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</si>
  <si>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</si>
  <si>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</si>
  <si>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</si>
  <si>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</si>
  <si>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</si>
  <si>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</si>
  <si>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</si>
  <si>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</si>
  <si>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</si>
  <si>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</si>
  <si>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</si>
  <si>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</si>
  <si>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</si>
  <si>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</si>
  <si>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</si>
  <si>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</si>
  <si>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</si>
  <si>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</si>
  <si>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</si>
  <si>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</si>
  <si>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</si>
  <si>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</si>
  <si>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</si>
  <si>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</si>
  <si>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</si>
  <si>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</si>
  <si>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</si>
  <si>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</si>
  <si>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</si>
  <si>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</si>
  <si>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</si>
  <si>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</si>
  <si>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</si>
  <si>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</si>
  <si>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</si>
  <si>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</si>
  <si>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</si>
  <si>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</si>
  <si>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</si>
  <si>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</si>
  <si>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</si>
  <si>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</si>
  <si>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</si>
  <si>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</si>
  <si>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</si>
  <si>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</si>
  <si>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</si>
  <si>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</si>
  <si>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</si>
  <si>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</si>
  <si>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</si>
  <si>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</si>
  <si>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</si>
  <si>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</si>
  <si>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</si>
  <si>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</si>
  <si>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</si>
  <si>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</si>
  <si>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</si>
  <si>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</si>
  <si>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</si>
  <si>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</si>
  <si>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</si>
  <si>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</si>
  <si>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</si>
  <si>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</si>
  <si>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</si>
  <si>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</si>
  <si>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</si>
  <si>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</si>
  <si>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</si>
  <si>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</si>
  <si>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</si>
  <si>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</si>
  <si>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</si>
  <si>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</si>
  <si>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</si>
  <si>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</si>
  <si>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</si>
  <si>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</si>
  <si>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</si>
  <si>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</si>
  <si>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</si>
  <si>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</si>
  <si>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</si>
  <si>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</si>
  <si>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</si>
  <si>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</si>
  <si>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</si>
  <si>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</si>
  <si>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</si>
  <si>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</si>
  <si>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</si>
  <si>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</si>
  <si>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</si>
  <si>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</si>
  <si>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</si>
  <si>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</si>
  <si>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</si>
  <si>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</si>
  <si>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</si>
  <si>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</si>
  <si>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</si>
  <si>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</si>
  <si>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</si>
  <si>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</si>
  <si>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</si>
  <si>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</si>
  <si>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</si>
  <si>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</si>
  <si>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</si>
  <si>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</si>
  <si>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</si>
  <si>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</si>
  <si>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</si>
  <si>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</si>
  <si>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</si>
  <si>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</si>
  <si>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</si>
  <si>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</si>
  <si>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</si>
  <si>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</si>
  <si>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</si>
  <si>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</si>
  <si>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</si>
  <si>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</si>
  <si>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</si>
  <si>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</si>
  <si>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</si>
  <si>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</si>
  <si>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</si>
  <si>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</si>
  <si>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</si>
  <si>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</si>
  <si>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</si>
  <si>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</si>
  <si>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</si>
  <si>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</si>
  <si>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</si>
  <si>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</si>
  <si>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</si>
  <si>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</si>
  <si>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</si>
  <si>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</si>
  <si>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</si>
  <si>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</si>
  <si>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</si>
  <si>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</si>
  <si>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</si>
  <si>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</si>
  <si>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</si>
  <si>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</si>
  <si>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</si>
  <si>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</si>
  <si>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</si>
  <si>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</si>
  <si>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</si>
  <si>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</si>
  <si>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</si>
  <si>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</si>
  <si>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</si>
  <si>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</si>
  <si>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</si>
  <si>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</si>
  <si>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</si>
  <si>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</si>
  <si>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</si>
  <si>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</si>
  <si>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</si>
  <si>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</si>
  <si>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</si>
  <si>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</si>
  <si>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</si>
  <si>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</si>
  <si>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</si>
  <si>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</si>
  <si>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</si>
  <si>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</si>
  <si>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</si>
  <si>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</si>
  <si>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</si>
  <si>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</si>
  <si>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</si>
  <si>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</si>
  <si>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</si>
  <si>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</si>
  <si>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</si>
  <si>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</si>
  <si>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</si>
  <si>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</si>
  <si>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</si>
  <si>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</si>
  <si>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</si>
  <si>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</si>
  <si>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</si>
  <si>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</si>
  <si>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</si>
  <si>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</si>
  <si>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</si>
  <si>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</si>
  <si>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</si>
  <si>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</si>
  <si>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</si>
  <si>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</si>
  <si>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</si>
  <si>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</si>
  <si>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</si>
  <si>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</si>
  <si>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</si>
  <si>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</si>
  <si>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</si>
  <si>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</si>
  <si>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</si>
  <si>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</si>
  <si>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</si>
  <si>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</si>
  <si>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</si>
  <si>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</si>
  <si>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</si>
  <si>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</si>
  <si>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</si>
  <si>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</si>
  <si>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</si>
  <si>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</si>
  <si>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</si>
  <si>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</si>
  <si>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</si>
  <si>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</si>
  <si>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</si>
  <si>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</si>
  <si>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</si>
  <si>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</si>
  <si>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</si>
  <si>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</si>
  <si>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</si>
  <si>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</si>
  <si>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</si>
  <si>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</si>
  <si>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</si>
  <si>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</si>
  <si>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</si>
  <si>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</si>
  <si>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</si>
  <si>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</si>
  <si>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</si>
  <si>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</si>
  <si>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</si>
  <si>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</si>
  <si>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</si>
  <si>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</si>
  <si>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</si>
  <si>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</si>
  <si>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</si>
  <si>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</si>
  <si>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</si>
  <si>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</si>
  <si>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</si>
  <si>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</si>
  <si>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</si>
  <si>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</si>
  <si>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</si>
  <si>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</si>
  <si>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</si>
  <si>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</si>
  <si>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</si>
  <si>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</si>
  <si>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</si>
  <si>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</si>
  <si>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</si>
  <si>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</si>
  <si>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</si>
  <si>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</si>
  <si>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</si>
  <si>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</si>
  <si>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</si>
  <si>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</si>
  <si>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</si>
  <si>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</si>
  <si>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</si>
  <si>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</si>
  <si>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</si>
  <si>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</si>
  <si>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</si>
  <si>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</si>
  <si>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</si>
  <si>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</si>
  <si>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</si>
  <si>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</si>
  <si>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</si>
  <si>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</si>
  <si>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</si>
  <si>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</si>
  <si>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</si>
  <si>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</si>
  <si>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</si>
  <si>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</si>
  <si>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</si>
  <si>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</si>
  <si>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</si>
  <si>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</si>
  <si>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</si>
  <si>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</si>
  <si>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</si>
  <si>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</si>
  <si>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</si>
  <si>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</si>
  <si>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</si>
  <si>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</si>
  <si>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</si>
  <si>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</si>
  <si>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</si>
  <si>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</si>
  <si>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</si>
  <si>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</si>
  <si>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</si>
  <si>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</si>
  <si>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</si>
  <si>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</si>
  <si>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</si>
  <si>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</si>
  <si>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</si>
  <si>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</si>
  <si>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</si>
  <si>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</si>
  <si>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</si>
  <si>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</si>
  <si>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</si>
  <si>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</si>
  <si>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</si>
  <si>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</si>
  <si>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</si>
  <si>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</si>
  <si>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</si>
  <si>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</si>
  <si>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</si>
  <si>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</si>
  <si>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</si>
  <si>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</si>
  <si>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</si>
  <si>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</si>
  <si>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</si>
  <si>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</si>
  <si>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</si>
  <si>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</si>
  <si>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</si>
  <si>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</si>
  <si>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</si>
  <si>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</si>
  <si>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</si>
  <si>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</si>
  <si>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</si>
  <si>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</si>
  <si>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</si>
  <si>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</si>
  <si>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</si>
  <si>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</si>
  <si>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</si>
  <si>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</si>
  <si>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</si>
  <si>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</si>
  <si>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</si>
  <si>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</si>
  <si>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</si>
  <si>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</si>
  <si>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</si>
  <si>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</si>
  <si>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</si>
  <si>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</si>
  <si>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</si>
  <si>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</si>
  <si>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</si>
  <si>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</si>
  <si>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</si>
  <si>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</si>
  <si>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</si>
  <si>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</si>
  <si>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</si>
  <si>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</si>
  <si>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</si>
  <si>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</si>
  <si>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</si>
  <si>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</si>
  <si>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</si>
  <si>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</si>
  <si>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</si>
  <si>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</si>
  <si>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</si>
  <si>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</si>
  <si>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</si>
  <si>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</si>
  <si>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</si>
  <si>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</si>
  <si>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</si>
  <si>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</si>
  <si>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</si>
  <si>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</si>
  <si>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</si>
  <si>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</si>
  <si>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</si>
  <si>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</si>
  <si>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</si>
  <si>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</si>
  <si>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</si>
  <si>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</si>
  <si>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</si>
  <si>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</si>
  <si>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</si>
  <si>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</si>
  <si>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</si>
  <si>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</si>
  <si>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</si>
  <si>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</si>
  <si>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</si>
  <si>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</si>
  <si>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</si>
  <si>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</si>
  <si>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</si>
  <si>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</si>
  <si>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</si>
  <si>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</si>
  <si>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</si>
  <si>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</si>
  <si>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</si>
  <si>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</si>
  <si>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</si>
  <si>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</si>
  <si>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</si>
  <si>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</si>
  <si>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</si>
  <si>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</si>
  <si>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</si>
  <si>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</si>
  <si>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</si>
  <si>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</si>
  <si>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</si>
  <si>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</si>
  <si>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</si>
  <si>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</si>
  <si>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</si>
  <si>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</si>
  <si>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</si>
  <si>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</si>
  <si>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</si>
  <si>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</si>
  <si>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</si>
  <si>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</si>
  <si>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</si>
  <si>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</si>
  <si>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</si>
  <si>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</si>
  <si>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</si>
  <si>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</si>
  <si>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</si>
  <si>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</si>
  <si>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</si>
  <si>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</si>
  <si>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</si>
  <si>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</si>
  <si>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</si>
  <si>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</si>
  <si>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</si>
  <si>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</si>
  <si>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</si>
  <si>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</si>
  <si>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</si>
  <si>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</si>
  <si>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</si>
  <si>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</si>
  <si>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</si>
  <si>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</si>
  <si>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</si>
  <si>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</si>
  <si>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</si>
  <si>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</si>
  <si>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</si>
  <si>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</si>
  <si>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</si>
  <si>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</si>
  <si>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</si>
  <si>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</si>
  <si>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</si>
  <si>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</si>
  <si>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</si>
  <si>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</si>
  <si>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</si>
  <si>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</si>
  <si>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</si>
  <si>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</si>
  <si>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</si>
  <si>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</si>
  <si>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</si>
  <si>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</si>
  <si>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</si>
  <si>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</si>
  <si>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</si>
  <si>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</si>
  <si>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</si>
  <si>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</si>
  <si>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</si>
  <si>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</si>
  <si>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</si>
  <si>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</si>
  <si>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</si>
  <si>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</si>
  <si>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</si>
  <si>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</si>
  <si>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</si>
  <si>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</si>
  <si>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</si>
  <si>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</si>
  <si>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</si>
  <si>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</si>
  <si>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</si>
  <si>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</si>
  <si>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</si>
  <si>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</si>
  <si>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</si>
  <si>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</si>
  <si>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</si>
  <si>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</si>
  <si>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</si>
  <si>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</si>
  <si>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</si>
  <si>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</si>
  <si>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</si>
  <si>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</si>
  <si>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</si>
  <si>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</si>
  <si>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</si>
  <si>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</si>
  <si>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</si>
  <si>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</si>
  <si>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</si>
  <si>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</si>
  <si>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</si>
  <si>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</si>
  <si>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</si>
  <si>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</si>
  <si>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</si>
  <si>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</si>
  <si>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</si>
  <si>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</si>
  <si>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</si>
  <si>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</si>
  <si>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</si>
  <si>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</si>
  <si>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</si>
  <si>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</si>
  <si>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</si>
  <si>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</si>
  <si>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</si>
  <si>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</si>
  <si>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</si>
  <si>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</si>
  <si>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</si>
  <si>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</si>
  <si>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</si>
  <si>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</si>
  <si>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</si>
  <si>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</si>
  <si>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</si>
  <si>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</si>
  <si>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</si>
  <si>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</si>
  <si>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</si>
  <si>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</si>
  <si>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</si>
  <si>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</si>
  <si>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</si>
  <si>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</si>
  <si>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</si>
  <si>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</si>
  <si>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</si>
  <si>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</si>
  <si>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</si>
  <si>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</si>
  <si>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</si>
  <si>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</si>
  <si>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</si>
  <si>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</si>
  <si>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</si>
  <si>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</si>
  <si>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</si>
  <si>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</si>
  <si>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</si>
  <si>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</si>
  <si>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</si>
  <si>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</si>
  <si>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</si>
  <si>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</si>
  <si>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</si>
  <si>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</si>
  <si>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</si>
  <si>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</si>
  <si>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</si>
  <si>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</si>
  <si>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</si>
  <si>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</si>
  <si>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</si>
  <si>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</si>
  <si>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</si>
  <si>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</si>
  <si>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</si>
  <si>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</si>
  <si>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</si>
  <si>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</si>
  <si>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</si>
  <si>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</si>
  <si>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</si>
  <si>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</si>
  <si>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</si>
  <si>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</si>
  <si>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</si>
  <si>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</si>
  <si>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</si>
  <si>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</si>
  <si>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</si>
  <si>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</si>
  <si>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</si>
  <si>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</si>
  <si>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</si>
  <si>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</si>
  <si>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</si>
  <si>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</si>
  <si>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</si>
  <si>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</si>
  <si>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</si>
  <si>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</si>
  <si>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</si>
  <si>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</si>
  <si>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</si>
  <si>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</si>
  <si>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</si>
  <si>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</si>
  <si>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</si>
  <si>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</si>
  <si>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</si>
  <si>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</si>
  <si>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</si>
  <si>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</si>
  <si>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</si>
  <si>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</si>
  <si>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</si>
  <si>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</si>
  <si>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</si>
  <si>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</si>
  <si>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</si>
  <si>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</si>
  <si>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</si>
  <si>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</si>
  <si>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</si>
  <si>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</si>
  <si>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</si>
  <si>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</si>
  <si>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</si>
  <si>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</si>
  <si>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</si>
  <si>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</si>
  <si>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</si>
  <si>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</si>
  <si>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</si>
  <si>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</si>
  <si>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</si>
  <si>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</si>
  <si>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</si>
  <si>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</si>
  <si>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</si>
  <si>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</si>
  <si>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</si>
  <si>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</si>
  <si>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</si>
  <si>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</si>
  <si>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</si>
  <si>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</si>
  <si>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</si>
  <si>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</si>
  <si>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</si>
  <si>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</si>
  <si>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</si>
  <si>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</si>
  <si>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</si>
  <si>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</si>
  <si>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</si>
  <si>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</si>
  <si>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</si>
  <si>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</si>
  <si>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</si>
  <si>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</si>
  <si>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</si>
  <si>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</si>
  <si>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</si>
  <si>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</si>
  <si>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</si>
  <si>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</si>
  <si>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</si>
  <si>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</si>
  <si>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</si>
  <si>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</si>
  <si>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</si>
  <si>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</si>
  <si>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</si>
  <si>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</si>
  <si>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</si>
  <si>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</si>
  <si>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</si>
  <si>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</si>
  <si>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</si>
  <si>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</si>
  <si>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</si>
  <si>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</si>
  <si>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</si>
  <si>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</si>
  <si>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</si>
  <si>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</si>
  <si>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</si>
  <si>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</si>
  <si>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</si>
  <si>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</si>
  <si>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</si>
  <si>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</si>
  <si>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</si>
  <si>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</si>
  <si>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</si>
  <si>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</si>
  <si>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</si>
  <si>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</si>
  <si>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</si>
  <si>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</si>
  <si>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</si>
  <si>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</si>
  <si>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</si>
  <si>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</si>
  <si>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</si>
  <si>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</si>
  <si>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</si>
  <si>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</si>
  <si>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</si>
  <si>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</si>
  <si>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</si>
  <si>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</si>
  <si>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</si>
  <si>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</si>
  <si>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</si>
  <si>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</si>
  <si>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</si>
  <si>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</si>
  <si>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</si>
  <si>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</si>
  <si>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</si>
  <si>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</si>
  <si>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</si>
  <si>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</si>
  <si>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</si>
  <si>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</si>
  <si>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</si>
  <si>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</si>
  <si>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</si>
  <si>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</si>
  <si>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</si>
  <si>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</si>
  <si>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</si>
  <si>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</si>
  <si>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</si>
  <si>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</si>
  <si>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</si>
  <si>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</si>
  <si>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</si>
  <si>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</si>
  <si>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</si>
  <si>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</si>
  <si>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</si>
  <si>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</si>
  <si>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</si>
  <si>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</si>
  <si>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</si>
  <si>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</si>
  <si>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</si>
  <si>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</si>
  <si>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</si>
  <si>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</si>
  <si>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</si>
  <si>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</si>
  <si>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</si>
  <si>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</si>
  <si>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</si>
  <si>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</si>
  <si>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</si>
  <si>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</si>
  <si>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</si>
  <si>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</si>
  <si>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</si>
  <si>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</si>
  <si>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</si>
  <si>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</si>
  <si>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</si>
  <si>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</si>
  <si>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</si>
  <si>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</si>
  <si>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</si>
  <si>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</si>
  <si>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</si>
  <si>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</si>
  <si>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</si>
  <si>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</si>
  <si>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</si>
  <si>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</si>
  <si>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</si>
  <si>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</si>
  <si>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</si>
  <si>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</si>
  <si>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</si>
  <si>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</si>
  <si>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</si>
  <si>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</si>
  <si>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</si>
  <si>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</si>
  <si>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</si>
  <si>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</si>
  <si>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</si>
  <si>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</si>
  <si>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</si>
  <si>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</si>
  <si>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</si>
  <si>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</si>
  <si>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</si>
  <si>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</si>
  <si>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</si>
  <si>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</si>
  <si>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</si>
  <si>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</si>
  <si>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</si>
  <si>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</si>
  <si>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</si>
  <si>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</si>
  <si>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</si>
  <si>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</si>
  <si>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</si>
  <si>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</si>
  <si>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</si>
  <si>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</si>
  <si>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</si>
  <si>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</si>
  <si>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</si>
  <si>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</si>
  <si>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</si>
  <si>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</si>
  <si>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</si>
  <si>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</si>
  <si>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</si>
  <si>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</si>
  <si>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</si>
  <si>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</si>
  <si>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</si>
  <si>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</si>
  <si>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</si>
  <si>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</si>
  <si>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</si>
  <si>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</si>
  <si>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</si>
  <si>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</si>
  <si>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</si>
  <si>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</si>
  <si>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</si>
  <si>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</si>
  <si>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</si>
  <si>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</si>
  <si>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</si>
  <si>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</si>
  <si>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</si>
  <si>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</si>
  <si>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</si>
  <si>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</si>
  <si>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</si>
  <si>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</si>
  <si>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</si>
  <si>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</si>
  <si>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</si>
  <si>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</si>
  <si>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</si>
  <si>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</si>
  <si>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</si>
  <si>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</si>
  <si>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</si>
  <si>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</si>
  <si>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</si>
  <si>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</si>
  <si>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</si>
  <si>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</si>
  <si>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</si>
  <si>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</si>
  <si>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</si>
  <si>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</si>
  <si>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</si>
  <si>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</si>
  <si>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</si>
  <si>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</si>
  <si>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</si>
  <si>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</si>
  <si>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</si>
  <si>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</si>
  <si>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</si>
  <si>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</si>
  <si>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</si>
  <si>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</si>
  <si>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</si>
  <si>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</si>
  <si>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</si>
  <si>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</si>
  <si>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</si>
  <si>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</si>
  <si>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</si>
  <si>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</si>
  <si>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</si>
  <si>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</si>
  <si>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</si>
  <si>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</si>
  <si>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</si>
  <si>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</si>
  <si>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</si>
  <si>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</si>
  <si>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</si>
  <si>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</si>
  <si>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</si>
  <si>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</si>
  <si>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</si>
  <si>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</si>
  <si>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</si>
  <si>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</si>
  <si>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</si>
  <si>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</si>
  <si>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</si>
  <si>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</si>
  <si>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</si>
  <si>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</si>
  <si>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</si>
  <si>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</si>
  <si>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</si>
  <si>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</si>
  <si>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</si>
  <si>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</si>
  <si>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</si>
  <si>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</si>
  <si>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</si>
  <si>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</si>
  <si>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</si>
  <si>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</si>
  <si>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</si>
  <si>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</si>
  <si>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</si>
  <si>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</si>
  <si>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</si>
  <si>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</si>
  <si>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</si>
  <si>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</si>
  <si>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</si>
  <si>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</si>
  <si>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</si>
  <si>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</si>
  <si>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</si>
  <si>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</si>
  <si>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</si>
  <si>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</si>
  <si>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</si>
  <si>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</si>
  <si>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</si>
  <si>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</si>
  <si>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</si>
  <si>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</si>
  <si>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</si>
  <si>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</si>
  <si>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</si>
  <si>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</si>
  <si>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</si>
  <si>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</si>
  <si>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</si>
  <si>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</si>
  <si>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</si>
  <si>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</si>
  <si>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</si>
  <si>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</si>
  <si>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</si>
  <si>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</si>
  <si>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</si>
  <si>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</si>
  <si>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</si>
  <si>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</si>
  <si>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</si>
  <si>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</si>
  <si>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</si>
  <si>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</si>
  <si>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</si>
  <si>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</si>
  <si>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</si>
  <si>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</si>
  <si>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</si>
  <si>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</si>
  <si>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</si>
  <si>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</si>
  <si>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</si>
  <si>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</si>
  <si>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</si>
  <si>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</si>
  <si>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</si>
  <si>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</si>
  <si>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</si>
  <si>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</si>
  <si>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</si>
  <si>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</si>
  <si>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</si>
  <si>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</si>
  <si>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</si>
  <si>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</si>
  <si>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</si>
  <si>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</si>
  <si>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</si>
  <si>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</si>
  <si>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</si>
  <si>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</si>
  <si>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</si>
  <si>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</si>
  <si>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</si>
  <si>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</si>
  <si>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</si>
  <si>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</si>
  <si>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</si>
  <si>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</si>
  <si>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</si>
  <si>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</si>
  <si>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</si>
  <si>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</si>
  <si>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</si>
  <si>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</si>
  <si>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</si>
  <si>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</si>
  <si>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</si>
  <si>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</si>
  <si>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</si>
  <si>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</si>
  <si>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</si>
  <si>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</si>
  <si>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</si>
  <si>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</si>
  <si>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</si>
  <si>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</si>
  <si>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</si>
  <si>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</si>
  <si>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</si>
  <si>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</si>
  <si>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</si>
  <si>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</si>
  <si>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</si>
  <si>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</si>
  <si>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</si>
  <si>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</si>
  <si>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</si>
  <si>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</si>
  <si>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</si>
  <si>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</si>
  <si>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</si>
  <si>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</si>
  <si>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</si>
  <si>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</si>
  <si>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</si>
  <si>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</si>
  <si>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</si>
  <si>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</si>
  <si>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</si>
  <si>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</si>
  <si>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</si>
  <si>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</si>
  <si>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</si>
  <si>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</si>
  <si>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</si>
  <si>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</si>
  <si>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</si>
  <si>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</si>
  <si>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</si>
  <si>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</si>
  <si>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</si>
  <si>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</si>
  <si>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</si>
  <si>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</si>
  <si>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</si>
  <si>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</si>
  <si>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</si>
  <si>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</si>
  <si>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</si>
  <si>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</si>
  <si>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</si>
  <si>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</si>
  <si>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</si>
  <si>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</si>
  <si>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</si>
  <si>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</si>
  <si>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</si>
  <si>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</si>
  <si>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</si>
  <si>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</si>
  <si>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</si>
  <si>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</si>
  <si>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</si>
  <si>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</si>
  <si>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</si>
  <si>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</si>
  <si>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</si>
  <si>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</si>
  <si>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</si>
  <si>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</si>
  <si>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</si>
  <si>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</si>
  <si>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</si>
  <si>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</si>
  <si>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</si>
  <si>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</si>
  <si>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</si>
  <si>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</si>
  <si>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</si>
  <si>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</si>
  <si>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</si>
  <si>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</si>
  <si>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</si>
  <si>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</si>
  <si>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</si>
  <si>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</si>
  <si>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</si>
  <si>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</si>
  <si>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</si>
  <si>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</si>
  <si>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</si>
  <si>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</si>
  <si>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</si>
  <si>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</si>
  <si>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</si>
  <si>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</si>
  <si>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</si>
  <si>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</si>
  <si>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</si>
  <si>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</si>
  <si>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</si>
  <si>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</si>
  <si>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</si>
  <si>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</si>
  <si>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</si>
  <si>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</si>
  <si>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</si>
  <si>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</si>
  <si>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</si>
  <si>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</si>
  <si>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</si>
  <si>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</si>
  <si>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</si>
  <si>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</si>
  <si>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</si>
  <si>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</si>
  <si>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</si>
  <si>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</si>
  <si>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</si>
  <si>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</si>
  <si>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</si>
  <si>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</si>
  <si>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</si>
  <si>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</si>
  <si>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</si>
  <si>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</si>
  <si>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</si>
  <si>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</si>
  <si>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</si>
  <si>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</si>
  <si>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</si>
  <si>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</si>
  <si>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</si>
  <si>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</si>
  <si>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</si>
  <si>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</si>
  <si>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</si>
  <si>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</si>
  <si>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</si>
  <si>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</si>
  <si>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</si>
  <si>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</si>
  <si>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</si>
  <si>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</si>
  <si>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</si>
  <si>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</si>
  <si>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</si>
  <si>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</si>
  <si>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</si>
  <si>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</si>
  <si>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</si>
  <si>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</si>
  <si>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</si>
  <si>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</si>
  <si>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</si>
  <si>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</si>
  <si>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</si>
  <si>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</si>
  <si>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</si>
  <si>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</si>
  <si>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</si>
  <si>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</si>
  <si>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</si>
  <si>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</si>
  <si>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</si>
  <si>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</si>
  <si>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</si>
  <si>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</si>
  <si>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</si>
  <si>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</si>
  <si>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</si>
  <si>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</si>
  <si>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</si>
  <si>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</si>
  <si>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</si>
  <si>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</si>
  <si>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</si>
  <si>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</si>
  <si>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</si>
  <si>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</si>
  <si>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</si>
  <si>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</si>
  <si>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</si>
  <si>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</si>
  <si>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</si>
  <si>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</si>
  <si>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</si>
  <si>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</si>
  <si>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</si>
  <si>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</si>
  <si>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</si>
  <si>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</si>
  <si>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</si>
  <si>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</si>
  <si>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</si>
  <si>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</si>
  <si>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</si>
  <si>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</si>
  <si>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</si>
  <si>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</si>
  <si>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</si>
  <si>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</si>
  <si>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</si>
  <si>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</si>
  <si>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</si>
  <si>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</si>
  <si>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</si>
  <si>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</si>
  <si>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</si>
  <si>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</si>
  <si>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</si>
  <si>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</si>
  <si>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</si>
  <si>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</si>
  <si>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</si>
  <si>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</si>
  <si>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</si>
  <si>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</si>
  <si>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</si>
  <si>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</si>
  <si>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</si>
  <si>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</si>
  <si>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</si>
  <si>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</si>
  <si>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</si>
  <si>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</si>
  <si>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</si>
  <si>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</si>
  <si>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</si>
  <si>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</si>
  <si>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</si>
  <si>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</si>
  <si>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</si>
  <si>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</si>
  <si>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</si>
  <si>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</si>
  <si>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</si>
  <si>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</si>
  <si>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</si>
  <si>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</si>
  <si>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</si>
  <si>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</si>
  <si>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</si>
  <si>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</si>
  <si>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</si>
  <si>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</si>
  <si>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</si>
  <si>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</si>
  <si>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</si>
  <si>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</si>
  <si>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</si>
  <si>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</si>
  <si>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</si>
  <si>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</si>
  <si>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</si>
  <si>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</si>
  <si>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</si>
  <si>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</si>
  <si>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</si>
  <si>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</si>
  <si>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</si>
  <si>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</si>
  <si>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</si>
  <si>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</si>
  <si>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</si>
  <si>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</si>
  <si>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</si>
  <si>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</si>
  <si>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</si>
  <si>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</si>
  <si>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</si>
  <si>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</si>
  <si>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</si>
  <si>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</si>
  <si>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</si>
  <si>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</si>
  <si>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</si>
  <si>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</si>
  <si>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</si>
  <si>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</si>
  <si>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</si>
  <si>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</si>
  <si>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</si>
  <si>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</si>
  <si>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</si>
  <si>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</si>
  <si>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</si>
  <si>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</si>
  <si>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</si>
  <si>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</si>
  <si>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</si>
  <si>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</si>
  <si>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</si>
  <si>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</si>
  <si>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</si>
  <si>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</si>
  <si>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</si>
  <si>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</si>
  <si>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</si>
  <si>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</si>
  <si>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</si>
  <si>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</si>
  <si>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</si>
  <si>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</si>
  <si>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</si>
  <si>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</si>
  <si>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</si>
  <si>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</si>
  <si>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</si>
  <si>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</si>
  <si>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</si>
  <si>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</si>
  <si>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</si>
  <si>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</si>
  <si>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</si>
  <si>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</si>
  <si>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</si>
  <si>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</si>
  <si>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</si>
  <si>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</si>
  <si>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</si>
  <si>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</si>
  <si>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</si>
  <si>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</si>
  <si>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</si>
  <si>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</si>
  <si>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</si>
  <si>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</si>
  <si>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</si>
  <si>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</si>
  <si>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</si>
  <si>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</si>
  <si>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</si>
  <si>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</si>
  <si>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</si>
  <si>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</si>
  <si>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</si>
  <si>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</si>
  <si>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</si>
  <si>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</si>
  <si>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</si>
  <si>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</si>
  <si>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</si>
  <si>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</si>
  <si>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</si>
  <si>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</si>
  <si>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</si>
  <si>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</si>
  <si>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</si>
  <si>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</si>
  <si>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</si>
  <si>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</si>
  <si>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</si>
  <si>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</si>
  <si>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</si>
  <si>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</si>
  <si>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</si>
  <si>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</si>
  <si>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</si>
  <si>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</si>
  <si>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</si>
  <si>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</si>
  <si>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</si>
  <si>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</si>
  <si>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</si>
  <si>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</si>
  <si>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</si>
  <si>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</si>
  <si>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</si>
  <si>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</si>
  <si>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</si>
  <si>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</si>
  <si>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</si>
  <si>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</si>
  <si>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</si>
  <si>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</si>
  <si>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</si>
  <si>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</si>
  <si>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</si>
  <si>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</si>
  <si>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</si>
  <si>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</si>
  <si>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</si>
  <si>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</si>
  <si>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</si>
  <si>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</si>
  <si>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</si>
  <si>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</si>
  <si>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</si>
  <si>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</si>
  <si>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</si>
  <si>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</si>
  <si>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</si>
  <si>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</si>
  <si>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</si>
  <si>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</si>
  <si>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</si>
  <si>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</si>
  <si>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</si>
  <si>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</si>
  <si>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</si>
  <si>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</si>
  <si>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</si>
  <si>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</si>
  <si>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</si>
  <si>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</si>
  <si>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</si>
  <si>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</si>
  <si>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</si>
  <si>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</si>
  <si>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</si>
  <si>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</si>
  <si>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</si>
  <si>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</si>
  <si>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</si>
  <si>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</si>
  <si>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</si>
  <si>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</si>
  <si>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</si>
  <si>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</si>
  <si>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</si>
  <si>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</si>
  <si>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</si>
  <si>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</si>
  <si>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</si>
  <si>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</si>
  <si>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</si>
  <si>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</si>
  <si>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</si>
  <si>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</si>
  <si>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</si>
  <si>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</si>
  <si>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</si>
  <si>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</si>
  <si>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</si>
  <si>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</si>
  <si>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</si>
  <si>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</si>
  <si>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</si>
  <si>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</si>
  <si>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</si>
  <si>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</si>
  <si>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</si>
  <si>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</si>
  <si>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</si>
  <si>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</si>
  <si>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</si>
  <si>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</si>
  <si>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</si>
  <si>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</si>
  <si>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</si>
  <si>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</si>
  <si>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</si>
  <si>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</si>
  <si>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</si>
  <si>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</si>
  <si>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</si>
  <si>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</si>
  <si>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</si>
  <si>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</si>
  <si>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</si>
  <si>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</si>
  <si>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</si>
  <si>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</si>
  <si>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</si>
  <si>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</si>
  <si>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</si>
  <si>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</si>
  <si>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</si>
  <si>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</si>
  <si>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</si>
  <si>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</si>
  <si>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</si>
  <si>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</si>
  <si>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</si>
  <si>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</si>
  <si>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</si>
  <si>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</si>
  <si>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</si>
  <si>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</si>
  <si>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</si>
  <si>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</si>
  <si>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</si>
  <si>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</si>
  <si>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</si>
  <si>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</si>
  <si>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</si>
  <si>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</si>
  <si>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</si>
  <si>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</si>
  <si>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</si>
  <si>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</si>
  <si>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</si>
  <si>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</si>
  <si>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</si>
  <si>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</si>
  <si>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</si>
  <si>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</si>
  <si>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</si>
  <si>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</si>
  <si>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</si>
  <si>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</si>
  <si>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</si>
  <si>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</si>
  <si>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</si>
  <si>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</si>
  <si>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</si>
  <si>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</si>
  <si>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</si>
  <si>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</si>
  <si>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</si>
  <si>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</si>
  <si>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</si>
  <si>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</si>
  <si>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</si>
  <si>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</si>
  <si>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</si>
  <si>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</si>
  <si>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</si>
  <si>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</si>
  <si>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</si>
  <si>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</si>
  <si>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</si>
  <si>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</si>
  <si>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</si>
  <si>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</si>
  <si>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</si>
  <si>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</si>
  <si>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</si>
  <si>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</si>
  <si>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</si>
  <si>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</si>
  <si>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</si>
  <si>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</si>
  <si>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</si>
  <si>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</si>
  <si>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</si>
  <si>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</si>
  <si>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</si>
  <si>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</si>
  <si>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</si>
  <si>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</si>
  <si>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</si>
  <si>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</si>
  <si>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</si>
  <si>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</si>
  <si>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</si>
  <si>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</si>
  <si>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</si>
  <si>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</si>
  <si>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</si>
  <si>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</si>
  <si>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</si>
  <si>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</si>
  <si>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</si>
  <si>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</si>
  <si>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</si>
  <si>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</si>
  <si>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</si>
  <si>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</si>
  <si>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</si>
  <si>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</si>
  <si>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</si>
  <si>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</si>
  <si>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</si>
  <si>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</si>
  <si>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</si>
  <si>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</si>
  <si>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</si>
  <si>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</si>
  <si>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</si>
  <si>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</si>
  <si>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</si>
  <si>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</si>
  <si>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</si>
  <si>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</si>
  <si>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</si>
  <si>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</si>
  <si>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</si>
  <si>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</si>
  <si>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</si>
  <si>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</si>
  <si>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</si>
  <si>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</si>
  <si>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</si>
  <si>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</si>
  <si>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</si>
  <si>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</si>
  <si>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</si>
  <si>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</si>
  <si>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</si>
  <si>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</si>
  <si>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</si>
  <si>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</si>
  <si>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</si>
  <si>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</si>
  <si>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</si>
  <si>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</si>
  <si>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</si>
  <si>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</si>
  <si>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</si>
  <si>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</si>
  <si>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</si>
  <si>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</si>
  <si>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</si>
  <si>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</si>
  <si>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</si>
  <si>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</si>
  <si>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</si>
  <si>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</si>
  <si>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</si>
  <si>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</si>
  <si>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</si>
  <si>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</si>
  <si>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</si>
  <si>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</si>
  <si>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</si>
  <si>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</si>
  <si>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</si>
  <si>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</si>
  <si>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</si>
  <si>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</si>
  <si>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</si>
  <si>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</si>
  <si>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</si>
  <si>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</si>
  <si>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</si>
  <si>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</si>
  <si>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</si>
  <si>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</si>
  <si>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</si>
  <si>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</si>
  <si>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</si>
  <si>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</si>
  <si>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</si>
  <si>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</si>
  <si>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</si>
  <si>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</si>
  <si>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</si>
  <si>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</si>
  <si>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</si>
  <si>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</si>
  <si>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</si>
  <si>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</si>
  <si>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</si>
  <si>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</si>
  <si>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</si>
  <si>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</si>
  <si>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</si>
  <si>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</si>
  <si>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</si>
  <si>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</si>
  <si>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</si>
  <si>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</si>
  <si>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</si>
  <si>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</si>
  <si>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</si>
  <si>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</si>
  <si>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</si>
  <si>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</si>
  <si>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</si>
  <si>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</si>
  <si>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</si>
  <si>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</si>
  <si>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</si>
  <si>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</si>
  <si>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</si>
  <si>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</si>
  <si>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</si>
  <si>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</si>
  <si>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</si>
  <si>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</si>
  <si>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</si>
  <si>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</si>
  <si>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</si>
  <si>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</si>
  <si>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</si>
  <si>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</si>
  <si>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</si>
  <si>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</si>
  <si>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</si>
  <si>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</si>
  <si>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</si>
  <si>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</si>
  <si>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</si>
  <si>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</si>
  <si>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</si>
  <si>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</si>
  <si>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</si>
  <si>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</si>
  <si>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</si>
  <si>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</si>
  <si>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</si>
  <si>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</si>
  <si>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</si>
  <si>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</si>
  <si>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</si>
  <si>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</si>
  <si>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</si>
  <si>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</si>
  <si>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</si>
  <si>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</si>
  <si>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</si>
  <si>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</si>
  <si>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</si>
  <si>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</si>
  <si>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</si>
  <si>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</si>
  <si>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</si>
  <si>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</si>
  <si>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</si>
  <si>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</si>
  <si>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</si>
  <si>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</si>
  <si>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</si>
  <si>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</si>
  <si>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</si>
  <si>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</si>
  <si>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</si>
  <si>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</si>
  <si>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</si>
  <si>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</si>
  <si>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</si>
  <si>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</si>
  <si>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</si>
  <si>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</si>
  <si>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</si>
  <si>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</si>
  <si>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</si>
  <si>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</si>
  <si>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</si>
  <si>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</si>
  <si>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</si>
  <si>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</si>
  <si>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</si>
  <si>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</si>
  <si>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</si>
  <si>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</si>
  <si>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</si>
  <si>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</si>
  <si>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</si>
  <si>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</si>
  <si>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</si>
  <si>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</si>
  <si>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</si>
  <si>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</si>
  <si>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</si>
  <si>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</si>
  <si>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</si>
  <si>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</si>
  <si>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</si>
  <si>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</si>
  <si>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</si>
  <si>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</si>
  <si>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</si>
  <si>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</si>
  <si>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</si>
  <si>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</si>
  <si>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</si>
  <si>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</si>
  <si>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</si>
  <si>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</si>
  <si>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</si>
  <si>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</si>
  <si>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</si>
  <si>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</si>
  <si>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</si>
  <si>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</si>
  <si>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</si>
  <si>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</si>
  <si>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</si>
  <si>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</si>
  <si>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</si>
  <si>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</si>
  <si>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</si>
  <si>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</si>
  <si>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</si>
  <si>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</si>
  <si>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</si>
  <si>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</si>
  <si>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</si>
  <si>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</si>
  <si>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</si>
  <si>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</si>
  <si>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</si>
  <si>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</si>
  <si>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</si>
  <si>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</si>
  <si>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</si>
  <si>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</si>
  <si>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</si>
  <si>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</si>
  <si>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</si>
  <si>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</si>
  <si>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</si>
  <si>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</si>
  <si>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</si>
  <si>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</si>
  <si>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</si>
  <si>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</si>
  <si>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</si>
  <si>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</si>
  <si>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</si>
  <si>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</si>
  <si>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</si>
  <si>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</si>
  <si>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</si>
  <si>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</si>
  <si>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</si>
  <si>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</si>
  <si>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</si>
  <si>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</si>
  <si>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</si>
  <si>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</si>
  <si>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</si>
  <si>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</si>
  <si>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</si>
  <si>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</si>
  <si>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</si>
  <si>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</si>
  <si>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</si>
  <si>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</si>
  <si>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</si>
  <si>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</si>
  <si>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</si>
  <si>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</si>
  <si>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</si>
  <si>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</si>
  <si>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</si>
  <si>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</si>
  <si>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</si>
  <si>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</si>
  <si>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</si>
  <si>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</si>
  <si>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</si>
  <si>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</si>
  <si>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</si>
  <si>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</si>
  <si>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</si>
  <si>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</si>
  <si>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</si>
  <si>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</si>
  <si>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</si>
  <si>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</si>
  <si>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</si>
  <si>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</si>
  <si>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</si>
  <si>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</si>
  <si>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</si>
  <si>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</si>
  <si>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</si>
  <si>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</si>
  <si>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</si>
  <si>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</si>
  <si>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</si>
  <si>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</si>
  <si>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</si>
  <si>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</si>
  <si>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</si>
  <si>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</si>
  <si>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</si>
  <si>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</si>
  <si>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</si>
  <si>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</si>
  <si>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</si>
  <si>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</si>
  <si>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</si>
  <si>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</si>
  <si>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</si>
  <si>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</si>
  <si>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</si>
  <si>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</si>
  <si>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</si>
  <si>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</si>
  <si>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</si>
  <si>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</si>
  <si>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</si>
  <si>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</si>
  <si>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</si>
  <si>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</si>
  <si>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</si>
  <si>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</si>
  <si>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</si>
  <si>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</si>
  <si>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</si>
  <si>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</si>
  <si>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</si>
  <si>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</si>
  <si>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</si>
  <si>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</si>
  <si>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</si>
  <si>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</si>
  <si>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</si>
  <si>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</si>
  <si>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</si>
  <si>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</si>
  <si>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</si>
  <si>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</si>
  <si>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</si>
  <si>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</si>
  <si>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</si>
  <si>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</si>
  <si>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</si>
  <si>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</si>
  <si>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</si>
  <si>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</si>
  <si>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</si>
  <si>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</si>
  <si>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</si>
  <si>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</si>
  <si>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</si>
  <si>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</si>
  <si>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</si>
  <si>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</si>
  <si>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</si>
  <si>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</si>
  <si>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</si>
  <si>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</si>
  <si>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</si>
  <si>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</si>
  <si>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</si>
  <si>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</si>
  <si>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</si>
  <si>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</si>
  <si>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</si>
  <si>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</si>
  <si>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</si>
  <si>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</si>
  <si>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</si>
  <si>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</si>
  <si>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</si>
  <si>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</si>
  <si>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</si>
  <si>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</si>
  <si>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</si>
  <si>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</si>
  <si>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</si>
  <si>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</si>
  <si>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</si>
  <si>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</si>
  <si>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</si>
  <si>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</si>
  <si>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</si>
  <si>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</si>
  <si>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</si>
  <si>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</si>
  <si>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</si>
  <si>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</si>
  <si>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</si>
  <si>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</si>
  <si>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</si>
  <si>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</si>
  <si>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</si>
  <si>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</si>
  <si>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</si>
  <si>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</si>
  <si>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</si>
  <si>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</si>
  <si>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</si>
  <si>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</si>
  <si>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</si>
  <si>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</si>
  <si>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</si>
  <si>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</si>
  <si>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</si>
  <si>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</si>
  <si>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</si>
  <si>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</si>
  <si>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</si>
  <si>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</si>
  <si>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</si>
  <si>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</si>
  <si>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</si>
  <si>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</si>
  <si>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</si>
  <si>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</si>
  <si>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</si>
  <si>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</si>
  <si>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</si>
  <si>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</si>
  <si>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</si>
  <si>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</si>
  <si>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</si>
  <si>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</si>
  <si>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</si>
  <si>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</si>
  <si>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</si>
  <si>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</si>
  <si>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</si>
  <si>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</si>
  <si>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</si>
  <si>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</si>
  <si>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</si>
  <si>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</si>
  <si>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</si>
  <si>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</si>
  <si>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</si>
  <si>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</si>
  <si>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</si>
  <si>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</si>
  <si>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</si>
  <si>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</si>
  <si>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</si>
  <si>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</si>
  <si>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</si>
  <si>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</si>
  <si>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</si>
  <si>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</si>
  <si>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</si>
  <si>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</si>
  <si>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</si>
  <si>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</si>
  <si>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</si>
  <si>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</si>
  <si>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</si>
  <si>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</si>
  <si>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</si>
  <si>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</si>
  <si>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</si>
  <si>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</si>
  <si>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</si>
  <si>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</si>
  <si>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</si>
  <si>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</si>
  <si>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</si>
  <si>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</si>
  <si>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</si>
  <si>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</si>
  <si>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</si>
  <si>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</si>
  <si>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</si>
  <si>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</si>
  <si>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</si>
  <si>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</si>
  <si>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</si>
  <si>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</si>
  <si>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</si>
  <si>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</si>
  <si>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</si>
  <si>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</si>
  <si>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</si>
  <si>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</si>
  <si>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</si>
  <si>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</si>
  <si>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</si>
  <si>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</si>
  <si>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</si>
  <si>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</si>
  <si>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</si>
  <si>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</si>
  <si>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</si>
  <si>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</si>
  <si>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</si>
  <si>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</si>
  <si>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</si>
  <si>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</si>
  <si>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</si>
  <si>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</si>
  <si>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</si>
  <si>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</si>
  <si>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</si>
  <si>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</si>
  <si>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</si>
  <si>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</si>
  <si>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</si>
  <si>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</si>
  <si>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</si>
  <si>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</si>
  <si>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</si>
  <si>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</si>
  <si>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</si>
  <si>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</si>
  <si>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</si>
  <si>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</si>
  <si>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</si>
  <si>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</si>
  <si>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</si>
  <si>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</si>
  <si>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</si>
  <si>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</si>
  <si>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</si>
  <si>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</si>
  <si>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</si>
  <si>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</si>
  <si>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</si>
  <si>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</si>
  <si>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</si>
  <si>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</si>
  <si>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</si>
  <si>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</si>
  <si>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</si>
  <si>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</si>
  <si>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</si>
  <si>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</si>
  <si>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</si>
  <si>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</si>
  <si>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</si>
  <si>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</si>
  <si>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</si>
  <si>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</si>
  <si>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</si>
  <si>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</si>
  <si>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</si>
  <si>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</si>
  <si>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</si>
  <si>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</si>
  <si>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</si>
  <si>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</si>
  <si>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</si>
  <si>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</si>
  <si>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</si>
  <si>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</si>
  <si>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</si>
  <si>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</si>
  <si>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</si>
  <si>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</si>
  <si>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</si>
  <si>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</si>
  <si>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</si>
  <si>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</si>
  <si>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</si>
  <si>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</si>
  <si>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</si>
  <si>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</si>
  <si>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</si>
  <si>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</si>
  <si>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</si>
  <si>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</si>
  <si>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</si>
  <si>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</si>
  <si>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</si>
  <si>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</si>
  <si>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</si>
  <si>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</si>
  <si>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</si>
  <si>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</si>
  <si>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</si>
  <si>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</si>
  <si>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</si>
  <si>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</si>
  <si>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</si>
  <si>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</si>
  <si>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</si>
  <si>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</si>
  <si>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</si>
  <si>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</si>
  <si>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</si>
  <si>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</si>
  <si>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</si>
  <si>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</si>
  <si>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</si>
  <si>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</si>
  <si>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</si>
  <si>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</si>
  <si>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</si>
  <si>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</si>
  <si>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</si>
  <si>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</si>
  <si>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</si>
  <si>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</si>
  <si>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</si>
  <si>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</si>
  <si>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</si>
  <si>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</si>
  <si>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</si>
  <si>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</si>
  <si>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</si>
  <si>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</si>
  <si>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</si>
  <si>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</si>
  <si>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</si>
  <si>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</si>
  <si>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</si>
  <si>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</si>
  <si>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</si>
  <si>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</si>
  <si>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</si>
  <si>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</si>
  <si>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</si>
  <si>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</si>
  <si>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</si>
  <si>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</si>
  <si>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</si>
  <si>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</si>
  <si>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</si>
  <si>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</si>
  <si>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</si>
  <si>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</si>
  <si>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</si>
  <si>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</si>
  <si>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</si>
  <si>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</si>
  <si>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</si>
  <si>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</si>
  <si>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</si>
  <si>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</si>
  <si>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</si>
  <si>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</si>
  <si>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</si>
  <si>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</si>
  <si>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</si>
  <si>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</si>
  <si>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</si>
  <si>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</si>
  <si>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</si>
  <si>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</si>
  <si>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</si>
  <si>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</si>
  <si>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</si>
  <si>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</si>
  <si>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</si>
  <si>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</si>
  <si>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</si>
  <si>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</si>
  <si>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</si>
  <si>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</si>
  <si>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</si>
  <si>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</si>
  <si>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</si>
  <si>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</si>
  <si>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</si>
  <si>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</si>
  <si>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</si>
  <si>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</si>
  <si>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</si>
  <si>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</si>
  <si>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</si>
  <si>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</si>
  <si>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</si>
  <si>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</si>
  <si>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</si>
  <si>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</si>
  <si>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</si>
  <si>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</si>
  <si>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</si>
  <si>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</si>
  <si>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</si>
  <si>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</si>
  <si>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</si>
  <si>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</si>
  <si>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</si>
  <si>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</si>
  <si>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</si>
  <si>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</si>
  <si>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</si>
  <si>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</si>
  <si>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</si>
  <si>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</si>
  <si>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</si>
  <si>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</si>
  <si>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</si>
  <si>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</si>
  <si>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</si>
  <si>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</si>
  <si>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</si>
  <si>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</si>
  <si>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</si>
  <si>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</si>
  <si>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</si>
  <si>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</si>
  <si>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</si>
  <si>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</si>
  <si>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</si>
  <si>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</si>
  <si>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</si>
  <si>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</si>
  <si>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</si>
  <si>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</si>
  <si>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</si>
  <si>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</si>
  <si>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</si>
  <si>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</si>
  <si>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</si>
  <si>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</si>
  <si>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</si>
  <si>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</si>
  <si>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</si>
  <si>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</si>
  <si>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</si>
  <si>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</si>
  <si>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</si>
  <si>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</si>
  <si>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</si>
  <si>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</si>
  <si>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</si>
  <si>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</si>
  <si>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</si>
  <si>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</si>
  <si>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</si>
  <si>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</si>
  <si>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</si>
  <si>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</si>
  <si>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</si>
  <si>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</si>
  <si>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</si>
  <si>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</si>
  <si>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</si>
  <si>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</si>
  <si>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</si>
  <si>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</si>
  <si>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</si>
  <si>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</si>
  <si>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</si>
  <si>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</si>
  <si>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</si>
  <si>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</si>
  <si>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</si>
  <si>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</si>
  <si>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</si>
  <si>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</si>
  <si>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</si>
  <si>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</si>
  <si>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</si>
  <si>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</si>
  <si>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</si>
  <si>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</si>
  <si>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</si>
  <si>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</si>
  <si>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</si>
  <si>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</si>
  <si>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</si>
  <si>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</si>
  <si>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</si>
  <si>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</si>
  <si>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</si>
  <si>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</si>
  <si>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</si>
  <si>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</si>
  <si>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</si>
  <si>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</si>
  <si>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</si>
  <si>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</si>
  <si>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</si>
  <si>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</si>
  <si>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</si>
  <si>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</si>
  <si>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</si>
  <si>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</si>
  <si>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</si>
  <si>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</si>
  <si>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</si>
  <si>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</si>
  <si>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</si>
  <si>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</si>
  <si>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</si>
  <si>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</si>
  <si>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</si>
  <si>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</si>
  <si>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</si>
  <si>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</si>
  <si>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</si>
  <si>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</si>
  <si>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</si>
  <si>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</si>
  <si>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</si>
  <si>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</si>
  <si>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</si>
  <si>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</si>
  <si>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</si>
  <si>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</si>
  <si>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</si>
  <si>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</si>
  <si>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</si>
  <si>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</si>
  <si>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</si>
  <si>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</si>
  <si>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</si>
  <si>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</si>
  <si>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</si>
  <si>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</si>
  <si>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</si>
  <si>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</si>
  <si>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</si>
  <si>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</si>
  <si>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</si>
  <si>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</si>
  <si>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</si>
  <si>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</si>
  <si>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</si>
  <si>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</si>
  <si>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</si>
  <si>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</si>
  <si>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</si>
  <si>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</si>
  <si>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</si>
  <si>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</si>
  <si>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</si>
  <si>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</si>
  <si>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</si>
  <si>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</si>
  <si>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</si>
  <si>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</si>
  <si>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</si>
  <si>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</si>
  <si>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</si>
  <si>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</si>
  <si>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</si>
  <si>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</si>
  <si>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</si>
  <si>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</si>
  <si>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</si>
  <si>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</si>
  <si>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</si>
  <si>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</si>
  <si>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</si>
  <si>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</si>
  <si>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</si>
  <si>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</si>
  <si>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</si>
  <si>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</si>
  <si>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</si>
  <si>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</si>
  <si>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</si>
  <si>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</si>
  <si>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</si>
  <si>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</si>
  <si>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</si>
  <si>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</si>
  <si>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</si>
  <si>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</si>
  <si>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</si>
  <si>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</si>
  <si>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</si>
  <si>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</si>
  <si>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</si>
  <si>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</si>
  <si>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</si>
  <si>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</si>
  <si>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</si>
  <si>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</si>
  <si>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</si>
  <si>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</si>
  <si>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</si>
  <si>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</si>
  <si>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</si>
  <si>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</si>
  <si>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</si>
  <si>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</si>
  <si>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</si>
  <si>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</si>
  <si>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</si>
  <si>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</si>
  <si>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</si>
  <si>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</si>
  <si>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</si>
  <si>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</si>
  <si>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</si>
  <si>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</si>
  <si>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</si>
  <si>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</si>
  <si>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</si>
  <si>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</si>
  <si>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</si>
  <si>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</si>
  <si>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</si>
  <si>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</si>
  <si>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</si>
  <si>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</si>
  <si>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</si>
  <si>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</si>
  <si>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</si>
  <si>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</si>
  <si>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</si>
  <si>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</si>
  <si>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</si>
  <si>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</si>
  <si>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</si>
  <si>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</si>
  <si>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</si>
  <si>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</si>
  <si>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</si>
  <si>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</si>
  <si>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</si>
  <si>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</si>
  <si>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</si>
  <si>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</si>
  <si>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</si>
  <si>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</si>
  <si>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</si>
  <si>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</si>
  <si>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</si>
  <si>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</si>
  <si>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</si>
  <si>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</si>
  <si>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</si>
  <si>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</si>
  <si>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</si>
  <si>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</si>
  <si>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</si>
  <si>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</si>
  <si>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</si>
  <si>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</si>
  <si>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</si>
  <si>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</si>
  <si>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</si>
  <si>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</si>
  <si>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</si>
  <si>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</si>
  <si>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</si>
  <si>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</si>
  <si>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</si>
  <si>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</si>
  <si>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</si>
  <si>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</si>
  <si>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</si>
  <si>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</si>
  <si>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</si>
  <si>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</si>
  <si>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</si>
  <si>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</si>
  <si>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</si>
  <si>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</si>
  <si>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</si>
  <si>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</si>
  <si>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</si>
  <si>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</si>
  <si>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</si>
  <si>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</si>
  <si>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</si>
  <si>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</si>
  <si>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</si>
  <si>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</si>
  <si>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</si>
  <si>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</si>
  <si>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</si>
  <si>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</si>
  <si>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</si>
  <si>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</si>
  <si>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</si>
  <si>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</si>
  <si>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</si>
  <si>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</si>
  <si>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</si>
  <si>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</si>
  <si>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</si>
  <si>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</si>
  <si>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</si>
  <si>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</si>
  <si>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</si>
  <si>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</si>
  <si>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</si>
  <si>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</si>
  <si>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</si>
  <si>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</si>
  <si>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</si>
  <si>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</si>
  <si>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</si>
  <si>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</si>
  <si>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</si>
  <si>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</si>
  <si>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</si>
  <si>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</si>
  <si>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</si>
  <si>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</si>
  <si>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</si>
  <si>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</si>
  <si>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</si>
  <si>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</si>
  <si>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</si>
  <si>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</si>
  <si>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</si>
  <si>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</si>
  <si>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</si>
  <si>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</si>
  <si>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</si>
  <si>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</si>
  <si>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</si>
  <si>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</si>
  <si>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</si>
  <si>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</si>
  <si>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</si>
  <si>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</si>
  <si>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</si>
  <si>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</si>
  <si>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</si>
  <si>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</si>
  <si>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</si>
  <si>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</si>
  <si>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</si>
  <si>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</si>
  <si>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</si>
  <si>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</si>
  <si>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</si>
  <si>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</si>
  <si>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</si>
  <si>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</si>
  <si>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</si>
  <si>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</si>
  <si>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</si>
  <si>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</si>
  <si>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</si>
  <si>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</si>
  <si>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</si>
  <si>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</si>
  <si>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</si>
  <si>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</si>
  <si>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</si>
  <si>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</si>
  <si>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</si>
  <si>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</si>
  <si>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</si>
  <si>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</si>
  <si>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</si>
  <si>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</si>
  <si>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</si>
  <si>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</si>
  <si>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</si>
  <si>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</si>
  <si>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</si>
  <si>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</si>
  <si>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</si>
  <si>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</si>
  <si>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</si>
  <si>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</si>
  <si>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</si>
  <si>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</si>
  <si>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</si>
  <si>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</si>
  <si>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</si>
  <si>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</si>
  <si>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</si>
  <si>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</si>
  <si>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</si>
  <si>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</si>
  <si>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</si>
  <si>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</si>
  <si>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</si>
  <si>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</si>
  <si>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</si>
  <si>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</si>
  <si>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</si>
  <si>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</si>
  <si>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</si>
  <si>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</si>
  <si>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</si>
  <si>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</si>
  <si>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</si>
  <si>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</si>
  <si>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</si>
  <si>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</si>
  <si>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</si>
  <si>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</si>
  <si>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</si>
  <si>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</si>
  <si>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</si>
  <si>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</si>
  <si>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</si>
  <si>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</si>
  <si>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</si>
  <si>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</si>
  <si>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</si>
  <si>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</si>
  <si>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</si>
  <si>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</si>
  <si>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</si>
  <si>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</si>
  <si>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</si>
  <si>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</si>
  <si>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</si>
  <si>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</si>
  <si>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</si>
  <si>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</si>
  <si>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</si>
  <si>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</si>
  <si>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</si>
  <si>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</si>
  <si>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</si>
  <si>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</si>
  <si>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</si>
  <si>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</si>
  <si>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</si>
  <si>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</si>
  <si>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</si>
  <si>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</si>
  <si>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</si>
  <si>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</si>
  <si>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</si>
  <si>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</si>
  <si>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</si>
  <si>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</si>
  <si>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</si>
  <si>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</si>
  <si>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</si>
  <si>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</si>
  <si>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</si>
  <si>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</si>
  <si>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</si>
  <si>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</si>
  <si>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</si>
  <si>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</si>
  <si>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</si>
  <si>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</si>
  <si>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</si>
  <si>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</si>
  <si>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</si>
  <si>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</si>
  <si>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</si>
  <si>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</si>
  <si>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</si>
  <si>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</si>
  <si>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</si>
  <si>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</si>
  <si>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</si>
  <si>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</si>
  <si>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</si>
  <si>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</si>
  <si>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</si>
  <si>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</si>
  <si>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</si>
  <si>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</si>
  <si>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</si>
  <si>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</si>
  <si>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</si>
  <si>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</si>
  <si>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</si>
  <si>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</si>
  <si>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</si>
  <si>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</si>
  <si>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</si>
  <si>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</si>
  <si>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</si>
  <si>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</si>
  <si>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</si>
  <si>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</si>
  <si>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</si>
  <si>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</si>
  <si>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</si>
  <si>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</si>
  <si>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</si>
  <si>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</si>
  <si>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</si>
  <si>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</si>
  <si>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</si>
  <si>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</si>
  <si>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</si>
  <si>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</si>
  <si>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</si>
  <si>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</si>
  <si>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</si>
  <si>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</si>
  <si>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</si>
  <si>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</si>
  <si>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</si>
  <si>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</si>
  <si>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</si>
  <si>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</si>
  <si>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</si>
  <si>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</si>
  <si>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</si>
  <si>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</si>
  <si>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</si>
  <si>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</si>
  <si>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</si>
  <si>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</si>
  <si>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</si>
  <si>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</si>
  <si>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</si>
  <si>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</si>
  <si>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</si>
  <si>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</si>
  <si>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</si>
  <si>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</si>
  <si>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</si>
  <si>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</si>
  <si>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</si>
  <si>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</si>
  <si>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</si>
  <si>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</si>
  <si>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</si>
  <si>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</si>
  <si>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</si>
  <si>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</si>
  <si>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</si>
  <si>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</si>
  <si>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</si>
  <si>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</si>
  <si>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</si>
  <si>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</si>
  <si>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</si>
  <si>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</si>
  <si>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</si>
  <si>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</si>
  <si>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</si>
  <si>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</si>
  <si>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</si>
  <si>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</si>
  <si>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</si>
  <si>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</si>
  <si>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</si>
  <si>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</si>
  <si>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</si>
  <si>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</si>
  <si>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</si>
  <si>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</si>
  <si>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</si>
  <si>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</si>
  <si>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</si>
  <si>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</si>
  <si>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</si>
  <si>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</si>
  <si>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</si>
  <si>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</si>
  <si>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</si>
  <si>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</si>
  <si>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</si>
  <si>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</si>
  <si>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</si>
  <si>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</si>
  <si>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</si>
  <si>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</si>
  <si>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</si>
  <si>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</si>
  <si>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</si>
  <si>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</si>
  <si>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</si>
  <si>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</si>
  <si>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</si>
  <si>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</si>
  <si>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</si>
  <si>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</si>
  <si>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</si>
  <si>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</si>
  <si>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</si>
  <si>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</si>
  <si>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</si>
  <si>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</si>
  <si>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</si>
  <si>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</si>
  <si>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</si>
  <si>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</si>
  <si>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</si>
  <si>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</si>
  <si>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</si>
  <si>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</si>
  <si>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</si>
  <si>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</si>
  <si>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</si>
  <si>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</si>
  <si>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</si>
  <si>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</si>
  <si>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</si>
  <si>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</si>
  <si>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</si>
  <si>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</si>
  <si>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</si>
  <si>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</si>
  <si>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</si>
  <si>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</si>
  <si>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</si>
  <si>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</si>
  <si>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</si>
  <si>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</si>
  <si>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</si>
  <si>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</si>
  <si>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</si>
  <si>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</si>
  <si>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</si>
  <si>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</si>
  <si>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</si>
  <si>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</si>
  <si>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</si>
  <si>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</si>
  <si>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</si>
  <si>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</si>
  <si>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</si>
  <si>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</si>
  <si>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</si>
  <si>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</si>
  <si>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</si>
  <si>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</si>
  <si>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</si>
  <si>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</si>
  <si>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</si>
  <si>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</si>
  <si>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</si>
  <si>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</si>
  <si>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</si>
  <si>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</si>
  <si>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</si>
  <si>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</si>
  <si>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</si>
  <si>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</si>
  <si>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</si>
  <si>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</si>
  <si>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</si>
  <si>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</si>
  <si>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</si>
  <si>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</si>
  <si>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</si>
  <si>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</si>
  <si>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</si>
  <si>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</si>
  <si>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</si>
  <si>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</si>
  <si>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</si>
  <si>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</si>
  <si>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</si>
  <si>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</si>
  <si>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</si>
  <si>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</si>
  <si>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</si>
  <si>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</si>
  <si>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</si>
  <si>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</si>
  <si>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</si>
  <si>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</si>
  <si>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</si>
  <si>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</si>
  <si>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</si>
  <si>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</si>
  <si>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</si>
  <si>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</si>
  <si>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</si>
  <si>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</si>
  <si>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</si>
  <si>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</si>
  <si>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</si>
  <si>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</si>
  <si>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</si>
  <si>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</si>
  <si>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</si>
  <si>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</si>
  <si>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</si>
  <si>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</si>
  <si>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</si>
  <si>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</si>
  <si>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</si>
  <si>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</si>
  <si>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</si>
  <si>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</si>
  <si>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</si>
  <si>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</si>
  <si>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</si>
  <si>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</si>
  <si>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</si>
  <si>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</si>
  <si>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</si>
  <si>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</si>
  <si>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</si>
  <si>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</si>
  <si>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</si>
  <si>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</si>
  <si>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</si>
  <si>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</si>
  <si>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</si>
  <si>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</si>
  <si>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</si>
  <si>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</si>
  <si>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</si>
  <si>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</si>
  <si>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</si>
  <si>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</si>
  <si>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</si>
  <si>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</si>
  <si>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</si>
  <si>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</si>
  <si>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</si>
  <si>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</si>
  <si>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</si>
  <si>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</si>
  <si>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</si>
  <si>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</si>
  <si>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</si>
  <si>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</si>
  <si>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</si>
  <si>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</si>
  <si>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</si>
  <si>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</si>
  <si>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</si>
  <si>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</si>
  <si>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</si>
  <si>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</si>
  <si>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</si>
  <si>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</si>
  <si>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</si>
  <si>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</si>
  <si>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</si>
  <si>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</si>
  <si>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</si>
  <si>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</si>
  <si>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</si>
  <si>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</si>
  <si>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</si>
  <si>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</si>
  <si>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</si>
  <si>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</si>
  <si>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</si>
  <si>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</si>
  <si>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</si>
  <si>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</si>
  <si>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</si>
  <si>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</si>
  <si>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</si>
  <si>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</si>
  <si>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</si>
  <si>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</si>
  <si>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</si>
  <si>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</si>
  <si>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</si>
  <si>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</si>
  <si>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</si>
  <si>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</si>
  <si>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</si>
  <si>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</si>
  <si>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</si>
  <si>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</si>
  <si>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</si>
  <si>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</si>
  <si>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</si>
  <si>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</si>
  <si>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</si>
  <si>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</si>
  <si>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</si>
  <si>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</si>
  <si>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</si>
  <si>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</si>
  <si>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</si>
  <si>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</si>
  <si>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</si>
  <si>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</si>
  <si>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</si>
  <si>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</si>
  <si>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</si>
  <si>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</si>
  <si>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</si>
  <si>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</si>
  <si>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</si>
  <si>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</si>
  <si>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</si>
  <si>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</si>
  <si>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</si>
  <si>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</si>
  <si>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</si>
  <si>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</si>
  <si>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</si>
  <si>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</si>
  <si>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</si>
  <si>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</si>
  <si>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</si>
  <si>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</si>
  <si>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</si>
  <si>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</si>
  <si>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</si>
  <si>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</si>
  <si>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</si>
  <si>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</si>
  <si>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</si>
  <si>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</si>
  <si>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</si>
  <si>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</si>
  <si>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</si>
  <si>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</si>
  <si>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</si>
  <si>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</si>
  <si>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</si>
  <si>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</si>
  <si>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</si>
  <si>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</si>
  <si>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</si>
  <si>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</si>
  <si>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</si>
  <si>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</si>
  <si>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</si>
  <si>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</si>
  <si>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</si>
  <si>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</si>
  <si>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</si>
  <si>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</si>
  <si>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</si>
  <si>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</si>
  <si>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</si>
  <si>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</si>
  <si>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</si>
  <si>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</si>
  <si>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</si>
  <si>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</si>
  <si>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</si>
  <si>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</si>
  <si>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</si>
  <si>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</si>
  <si>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</si>
  <si>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</si>
  <si>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</si>
  <si>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</si>
  <si>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</si>
  <si>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</si>
  <si>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</si>
  <si>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</si>
  <si>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</si>
  <si>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</si>
  <si>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</si>
  <si>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</si>
  <si>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</si>
  <si>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</si>
  <si>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</si>
  <si>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</si>
  <si>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</si>
  <si>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</si>
  <si>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</si>
  <si>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</si>
  <si>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</si>
  <si>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</si>
  <si>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</si>
  <si>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</si>
  <si>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</si>
  <si>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</si>
  <si>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</si>
  <si>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</si>
  <si>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</si>
  <si>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</si>
  <si>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</si>
  <si>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</si>
  <si>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</si>
  <si>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</si>
  <si>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</si>
  <si>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</si>
  <si>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</si>
  <si>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</si>
  <si>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</si>
  <si>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</si>
  <si>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</si>
  <si>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</si>
  <si>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</si>
  <si>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</si>
  <si>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</si>
  <si>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</si>
  <si>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</si>
  <si>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</si>
  <si>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</si>
  <si>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</si>
  <si>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</si>
  <si>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</si>
  <si>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</si>
  <si>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</si>
  <si>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</si>
  <si>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</si>
  <si>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</si>
  <si>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</si>
  <si>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</si>
  <si>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</si>
  <si>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</si>
  <si>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</si>
  <si>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</si>
  <si>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</si>
  <si>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</si>
  <si>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</si>
  <si>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</si>
  <si>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</si>
  <si>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</si>
  <si>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</si>
  <si>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</si>
  <si>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</si>
  <si>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</si>
  <si>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</si>
  <si>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</si>
  <si>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</si>
  <si>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</si>
  <si>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</si>
  <si>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</si>
  <si>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</si>
  <si>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</si>
  <si>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</si>
  <si>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</si>
  <si>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</si>
  <si>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</si>
  <si>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</si>
  <si>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</si>
  <si>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</si>
  <si>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</si>
  <si>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</si>
  <si>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</si>
  <si>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</si>
  <si>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</si>
  <si>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</si>
  <si>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</si>
  <si>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</si>
  <si>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</si>
  <si>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</si>
  <si>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</si>
  <si>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</si>
  <si>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</si>
  <si>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</si>
  <si>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</si>
  <si>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</si>
  <si>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</si>
  <si>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</si>
  <si>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</si>
  <si>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</si>
  <si>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</si>
  <si>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</si>
  <si>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</si>
  <si>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</si>
  <si>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</si>
  <si>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</si>
  <si>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</si>
  <si>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</si>
  <si>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</si>
  <si>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</si>
  <si>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</si>
  <si>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</si>
  <si>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</si>
  <si>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</si>
  <si>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</si>
  <si>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</si>
  <si>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</si>
  <si>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</si>
  <si>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</si>
  <si>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</si>
  <si>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</si>
  <si>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</si>
  <si>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</si>
  <si>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</si>
  <si>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</si>
  <si>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</si>
  <si>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</si>
  <si>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</si>
  <si>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</si>
  <si>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</si>
  <si>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</si>
  <si>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</si>
  <si>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</si>
  <si>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</si>
  <si>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</si>
  <si>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</si>
  <si>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</si>
  <si>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</si>
  <si>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</si>
  <si>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</si>
  <si>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</si>
  <si>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</si>
  <si>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</si>
  <si>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</si>
  <si>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</si>
  <si>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</si>
  <si>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</si>
  <si>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</si>
  <si>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</si>
  <si>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</si>
  <si>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</si>
  <si>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</si>
  <si>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</si>
  <si>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</si>
  <si>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</si>
  <si>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</si>
  <si>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</si>
  <si>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</si>
  <si>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</si>
  <si>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</si>
  <si>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</si>
  <si>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</si>
  <si>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</si>
  <si>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</si>
  <si>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</si>
  <si>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</si>
  <si>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</si>
  <si>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</si>
  <si>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</si>
  <si>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</si>
  <si>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</si>
  <si>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</si>
  <si>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</si>
  <si>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</si>
  <si>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</si>
  <si>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</si>
  <si>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</si>
  <si>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</si>
  <si>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</si>
  <si>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</si>
  <si>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</si>
  <si>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</si>
  <si>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</si>
  <si>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</si>
  <si>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</si>
  <si>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</si>
  <si>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</si>
  <si>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</si>
  <si>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</si>
  <si>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</si>
  <si>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</si>
  <si>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</si>
  <si>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</si>
  <si>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</si>
  <si>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</si>
  <si>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</si>
  <si>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</si>
  <si>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</si>
  <si>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</si>
  <si>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</si>
  <si>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</si>
  <si>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</si>
  <si>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</si>
  <si>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</si>
  <si>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</si>
  <si>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</si>
  <si>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</si>
  <si>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</si>
  <si>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</si>
  <si>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</si>
  <si>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</si>
  <si>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</si>
  <si>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</si>
  <si>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</si>
  <si>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</si>
  <si>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</si>
  <si>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</si>
  <si>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</si>
  <si>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</si>
  <si>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</si>
  <si>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</si>
  <si>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</si>
  <si>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</si>
  <si>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</si>
  <si>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</si>
  <si>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</si>
  <si>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</si>
  <si>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</si>
  <si>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</si>
  <si>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</si>
  <si>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</si>
  <si>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</si>
  <si>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</si>
  <si>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</si>
  <si>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</si>
  <si>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</si>
  <si>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</si>
  <si>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</si>
  <si>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</si>
  <si>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</si>
  <si>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</si>
  <si>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</si>
  <si>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</si>
  <si>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</si>
  <si>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</si>
  <si>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</si>
  <si>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</si>
  <si>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</si>
  <si>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</si>
  <si>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</si>
  <si>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</si>
  <si>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</si>
  <si>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</si>
  <si>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</si>
  <si>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</si>
  <si>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</si>
  <si>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</si>
  <si>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</si>
  <si>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</si>
  <si>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</si>
  <si>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</si>
  <si>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</si>
  <si>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</si>
  <si>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</si>
  <si>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</si>
  <si>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</si>
  <si>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</si>
  <si>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</si>
  <si>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</si>
  <si>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</si>
  <si>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</si>
  <si>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</si>
  <si>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</si>
  <si>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</si>
  <si>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</si>
  <si>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</si>
  <si>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</si>
  <si>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</si>
  <si>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</si>
  <si>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</si>
  <si>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</si>
  <si>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</si>
  <si>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</si>
  <si>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</si>
  <si>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</si>
  <si>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</si>
  <si>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</si>
  <si>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</si>
  <si>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</si>
  <si>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</si>
  <si>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</si>
  <si>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</si>
  <si>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</si>
  <si>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</si>
  <si>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</si>
  <si>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</si>
  <si>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</si>
  <si>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</si>
  <si>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</si>
  <si>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</si>
  <si>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</si>
  <si>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</si>
  <si>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</si>
  <si>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</si>
  <si>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</si>
  <si>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</si>
  <si>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</si>
  <si>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</si>
  <si>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</si>
  <si>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</si>
  <si>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</si>
  <si>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</si>
  <si>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</si>
  <si>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</si>
  <si>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</si>
  <si>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</si>
  <si>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</si>
  <si>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</si>
  <si>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</si>
  <si>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</si>
  <si>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</si>
  <si>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</si>
  <si>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</si>
  <si>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</si>
  <si>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</si>
  <si>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</si>
  <si>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</si>
  <si>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</si>
  <si>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</si>
  <si>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</si>
  <si>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</si>
  <si>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</si>
  <si>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</si>
  <si>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</si>
  <si>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</si>
  <si>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</si>
  <si>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</si>
  <si>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</si>
  <si>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</si>
  <si>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</si>
  <si>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</si>
  <si>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</si>
  <si>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</si>
  <si>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</si>
  <si>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</si>
  <si>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</si>
  <si>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</si>
  <si>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</si>
  <si>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</si>
  <si>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</si>
  <si>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</si>
  <si>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</si>
  <si>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</si>
  <si>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</si>
  <si>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</si>
  <si>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</si>
  <si>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</si>
  <si>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</si>
  <si>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</si>
  <si>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</si>
  <si>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</si>
  <si>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</si>
  <si>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</si>
  <si>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</si>
  <si>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</si>
  <si>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</si>
  <si>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</si>
  <si>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</si>
  <si>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</si>
  <si>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</si>
  <si>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</si>
  <si>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</si>
  <si>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</si>
  <si>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</si>
  <si>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</si>
  <si>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</si>
  <si>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</si>
  <si>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</si>
  <si>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</si>
  <si>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</si>
  <si>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</si>
  <si>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</si>
  <si>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</si>
  <si>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</si>
  <si>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</si>
  <si>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</si>
  <si>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</si>
  <si>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</si>
  <si>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</si>
  <si>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</si>
  <si>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</si>
  <si>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</si>
  <si>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</si>
  <si>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</si>
  <si>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</si>
  <si>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</si>
  <si>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</si>
  <si>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</si>
  <si>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</si>
  <si>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</si>
  <si>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</si>
  <si>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</si>
  <si>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</si>
  <si>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</si>
  <si>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</si>
  <si>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</si>
  <si>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</si>
  <si>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</si>
  <si>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</si>
  <si>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</si>
  <si>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</si>
  <si>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</si>
  <si>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</si>
  <si>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</si>
  <si>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</si>
  <si>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</si>
  <si>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</si>
  <si>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</si>
  <si>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</si>
  <si>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</si>
  <si>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</si>
  <si>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</si>
  <si>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</si>
  <si>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</si>
  <si>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</si>
  <si>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</si>
  <si>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</si>
  <si>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</si>
  <si>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</si>
  <si>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</si>
  <si>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</si>
  <si>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</si>
  <si>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</si>
  <si>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</si>
  <si>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</si>
  <si>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</si>
  <si>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</si>
  <si>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</si>
  <si>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</si>
  <si>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</si>
  <si>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</si>
  <si>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</si>
  <si>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</si>
  <si>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</si>
  <si>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</si>
  <si>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</si>
  <si>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</si>
  <si>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</si>
  <si>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</si>
  <si>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</si>
  <si>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</si>
  <si>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</si>
  <si>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</si>
  <si>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</si>
  <si>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</si>
  <si>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</si>
  <si>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</si>
  <si>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</si>
  <si>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</si>
  <si>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</si>
  <si>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</si>
  <si>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</si>
  <si>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</si>
  <si>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</si>
  <si>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</si>
  <si>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</si>
  <si>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</si>
  <si>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</si>
  <si>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</si>
  <si>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</si>
  <si>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</si>
  <si>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</si>
  <si>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</si>
  <si>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</si>
  <si>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</si>
  <si>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</si>
  <si>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</si>
  <si>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</si>
  <si>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</si>
  <si>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</si>
  <si>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</si>
  <si>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</si>
  <si>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</si>
  <si>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</si>
  <si>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</si>
  <si>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</si>
  <si>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</si>
  <si>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</si>
  <si>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</si>
  <si>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</si>
  <si>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</si>
  <si>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</si>
  <si>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</si>
  <si>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</si>
  <si>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</si>
  <si>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</si>
  <si>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</si>
  <si>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</si>
  <si>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</si>
  <si>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</si>
  <si>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</si>
  <si>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</si>
  <si>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</si>
  <si>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</si>
  <si>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</si>
  <si>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</si>
  <si>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</si>
  <si>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</si>
  <si>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</si>
  <si>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</si>
  <si>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</si>
  <si>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</si>
  <si>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</si>
  <si>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</si>
  <si>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</si>
  <si>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</si>
  <si>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</si>
  <si>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</si>
  <si>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</si>
  <si>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</si>
  <si>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</si>
  <si>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</si>
  <si>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</si>
  <si>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</si>
  <si>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</si>
  <si>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</si>
  <si>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</si>
  <si>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</si>
  <si>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</si>
  <si>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</si>
  <si>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</si>
  <si>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</si>
  <si>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</si>
  <si>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</si>
  <si>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</si>
  <si>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</si>
  <si>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</si>
  <si>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</si>
  <si>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</si>
  <si>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</si>
  <si>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</si>
  <si>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</si>
  <si>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</si>
  <si>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</si>
  <si>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</si>
  <si>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</si>
  <si>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</si>
  <si>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</si>
  <si>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</si>
  <si>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</si>
  <si>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</si>
  <si>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</si>
  <si>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</si>
  <si>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</si>
  <si>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</si>
  <si>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</si>
  <si>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</si>
  <si>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</si>
  <si>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</si>
  <si>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</si>
  <si>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</si>
  <si>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</si>
  <si>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</si>
  <si>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</si>
  <si>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</si>
  <si>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</si>
  <si>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</si>
  <si>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</si>
  <si>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</si>
  <si>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</si>
  <si>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</si>
  <si>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</si>
  <si>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</si>
  <si>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</si>
  <si>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</si>
  <si>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</si>
  <si>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</si>
  <si>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</si>
  <si>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</si>
  <si>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</si>
  <si>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</si>
  <si>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</si>
  <si>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</si>
  <si>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</si>
  <si>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</si>
  <si>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</si>
  <si>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</si>
  <si>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</si>
  <si>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</si>
  <si>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</si>
  <si>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</si>
  <si>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</si>
  <si>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</si>
  <si>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</si>
  <si>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</si>
  <si>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</si>
  <si>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</si>
  <si>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</si>
  <si>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</si>
  <si>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</si>
  <si>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</si>
  <si>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</si>
  <si>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</si>
  <si>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</si>
  <si>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</si>
  <si>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</si>
  <si>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</si>
  <si>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</si>
  <si>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</si>
  <si>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</si>
  <si>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</si>
  <si>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</si>
  <si>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</si>
  <si>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</si>
  <si>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</si>
  <si>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</si>
  <si>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</si>
  <si>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</si>
  <si>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</si>
  <si>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</si>
  <si>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</si>
  <si>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</si>
  <si>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</si>
  <si>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</si>
  <si>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</si>
  <si>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</si>
  <si>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</si>
  <si>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</si>
  <si>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</si>
  <si>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</si>
  <si>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</si>
  <si>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</si>
  <si>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</si>
  <si>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</si>
  <si>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</si>
  <si>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</si>
  <si>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</si>
  <si>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</si>
  <si>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</si>
  <si>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</si>
  <si>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</si>
  <si>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</si>
  <si>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</si>
  <si>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</si>
  <si>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</si>
  <si>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</si>
  <si>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</si>
  <si>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</si>
  <si>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</si>
  <si>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</si>
  <si>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</si>
  <si>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</si>
  <si>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</si>
  <si>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</si>
  <si>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</si>
  <si>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</si>
  <si>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</si>
  <si>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</si>
  <si>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</si>
  <si>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</si>
  <si>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</si>
  <si>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</si>
  <si>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</si>
  <si>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</si>
  <si>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</si>
  <si>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</si>
  <si>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</si>
  <si>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</si>
  <si>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</si>
  <si>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</si>
  <si>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</si>
  <si>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</si>
  <si>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</si>
  <si>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</si>
  <si>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</si>
  <si>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</si>
  <si>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</si>
  <si>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</si>
  <si>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</si>
  <si>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</si>
  <si>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</si>
  <si>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</si>
  <si>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</si>
  <si>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</si>
  <si>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</si>
  <si>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</si>
  <si>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</si>
  <si>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</si>
  <si>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</si>
  <si>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</si>
  <si>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</si>
  <si>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</si>
  <si>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</si>
  <si>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</si>
  <si>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</si>
  <si>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</si>
  <si>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</si>
  <si>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</si>
  <si>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</si>
  <si>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</si>
  <si>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</si>
  <si>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</si>
  <si>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</si>
  <si>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</si>
  <si>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</si>
  <si>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</si>
  <si>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</si>
  <si>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</si>
  <si>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</si>
  <si>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</si>
  <si>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</si>
  <si>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</si>
  <si>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</si>
  <si>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</si>
  <si>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</si>
  <si>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</si>
  <si>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</si>
  <si>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</si>
  <si>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</si>
  <si>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</si>
  <si>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</si>
  <si>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</si>
  <si>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</si>
  <si>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</si>
  <si>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</si>
  <si>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</si>
  <si>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</si>
  <si>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</si>
  <si>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</si>
  <si>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</si>
  <si>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</si>
  <si>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</si>
  <si>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</si>
  <si>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</si>
  <si>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</si>
  <si>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</si>
  <si>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</si>
  <si>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</si>
  <si>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</si>
  <si>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</si>
  <si>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</si>
  <si>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</si>
  <si>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</si>
  <si>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</si>
  <si>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</si>
  <si>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</si>
  <si>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</si>
  <si>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</si>
  <si>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</si>
  <si>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</si>
  <si>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</si>
  <si>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</si>
  <si>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</si>
  <si>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</si>
  <si>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</si>
  <si>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</si>
  <si>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</si>
  <si>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</si>
  <si>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</si>
  <si>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</si>
  <si>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</si>
  <si>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</si>
  <si>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</si>
  <si>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</si>
  <si>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</si>
  <si>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</si>
  <si>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</si>
  <si>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</si>
  <si>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</si>
  <si>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</si>
  <si>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</si>
  <si>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</si>
  <si>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</si>
  <si>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</si>
  <si>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</si>
  <si>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</si>
  <si>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</si>
  <si>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</si>
  <si>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</si>
  <si>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</si>
  <si>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</si>
  <si>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</si>
  <si>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</si>
  <si>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</si>
  <si>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</si>
  <si>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</si>
  <si>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</si>
  <si>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</si>
  <si>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</si>
  <si>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</si>
  <si>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</si>
  <si>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</si>
  <si>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</si>
  <si>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</si>
  <si>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</si>
  <si>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</si>
  <si>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</si>
  <si>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</si>
  <si>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</si>
  <si>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</si>
  <si>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</si>
  <si>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</si>
  <si>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</si>
  <si>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</si>
  <si>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</si>
  <si>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</si>
  <si>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</si>
  <si>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</si>
  <si>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</si>
  <si>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</si>
  <si>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</si>
  <si>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</si>
  <si>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</si>
  <si>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</si>
  <si>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</si>
  <si>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</si>
  <si>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</si>
  <si>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</si>
  <si>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</si>
  <si>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</si>
  <si>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</si>
  <si>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</si>
  <si>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</si>
  <si>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</si>
  <si>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</si>
  <si>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</si>
  <si>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</si>
  <si>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</si>
  <si>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</si>
  <si>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</si>
  <si>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</si>
  <si>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</si>
  <si>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</si>
  <si>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</si>
  <si>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</si>
  <si>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</si>
  <si>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</si>
  <si>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</si>
  <si>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</si>
  <si>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</si>
  <si>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</si>
  <si>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</si>
  <si>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</si>
  <si>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</si>
  <si>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</si>
  <si>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</si>
  <si>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</si>
  <si>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</si>
  <si>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</si>
  <si>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</si>
  <si>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</si>
  <si>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</si>
  <si>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</si>
  <si>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</si>
  <si>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</si>
  <si>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</si>
  <si>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</si>
  <si>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</si>
  <si>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</si>
  <si>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</si>
  <si>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</si>
  <si>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</si>
  <si>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</si>
  <si>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</si>
  <si>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</si>
  <si>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</si>
  <si>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</si>
  <si>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</si>
  <si>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</si>
  <si>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</si>
  <si>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</si>
  <si>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</si>
  <si>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</si>
  <si>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</si>
  <si>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</si>
  <si>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</si>
  <si>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</si>
  <si>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</si>
  <si>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</si>
  <si>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</si>
  <si>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</si>
  <si>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</si>
  <si>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</si>
  <si>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</si>
  <si>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</si>
  <si>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</si>
  <si>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</si>
  <si>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</si>
  <si>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</si>
  <si>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</si>
  <si>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</si>
  <si>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</si>
  <si>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</si>
  <si>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</si>
  <si>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</si>
  <si>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</si>
  <si>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</si>
  <si>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</si>
  <si>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</si>
  <si>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</si>
  <si>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</si>
  <si>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</si>
  <si>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</si>
  <si>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</si>
  <si>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</si>
  <si>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</si>
  <si>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</si>
  <si>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</si>
  <si>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</si>
  <si>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</si>
  <si>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</si>
  <si>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</si>
  <si>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</si>
  <si>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</si>
  <si>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</si>
  <si>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</si>
  <si>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</si>
  <si>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</si>
  <si>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</si>
  <si>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</si>
  <si>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</si>
  <si>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</si>
  <si>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</si>
  <si>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</si>
  <si>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</si>
  <si>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</si>
  <si>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</si>
  <si>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</si>
  <si>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</si>
  <si>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</si>
  <si>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</si>
  <si>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</si>
  <si>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</si>
  <si>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</si>
  <si>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</si>
  <si>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</si>
  <si>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</si>
  <si>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</si>
  <si>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</si>
  <si>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</si>
  <si>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</si>
  <si>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</si>
  <si>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</si>
  <si>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</si>
  <si>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</si>
  <si>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</si>
  <si>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</si>
  <si>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</si>
  <si>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</si>
  <si>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</si>
  <si>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</si>
  <si>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</si>
  <si>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</si>
  <si>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</si>
  <si>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</si>
  <si>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</si>
  <si>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</si>
  <si>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</si>
  <si>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</si>
  <si>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</si>
  <si>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</si>
  <si>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</si>
  <si>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</si>
  <si>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</si>
  <si>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</si>
  <si>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</si>
  <si>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</si>
  <si>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</si>
  <si>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</si>
  <si>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</si>
  <si>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</si>
  <si>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</si>
  <si>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</si>
  <si>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</si>
  <si>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</si>
  <si>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</si>
  <si>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</si>
  <si>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</si>
  <si>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</si>
  <si>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</si>
  <si>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</si>
  <si>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</si>
  <si>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</si>
  <si>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</si>
  <si>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</si>
  <si>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</si>
  <si>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</si>
  <si>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</si>
  <si>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</si>
  <si>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</si>
  <si>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</si>
  <si>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</si>
  <si>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</si>
  <si>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</si>
  <si>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</si>
  <si>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</si>
  <si>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</si>
  <si>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</si>
  <si>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</si>
  <si>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</si>
  <si>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</si>
  <si>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</si>
  <si>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</si>
  <si>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</si>
  <si>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</si>
  <si>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</si>
  <si>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</si>
  <si>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</si>
  <si>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</si>
  <si>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</si>
  <si>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</si>
  <si>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</si>
  <si>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</si>
  <si>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</si>
  <si>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</si>
  <si>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</si>
  <si>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</si>
  <si>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</si>
  <si>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</si>
  <si>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</si>
  <si>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</si>
  <si>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</si>
  <si>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</si>
  <si>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</si>
  <si>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</si>
  <si>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</si>
  <si>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</si>
  <si>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</si>
  <si>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</si>
  <si>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</si>
  <si>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</si>
  <si>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</si>
  <si>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</si>
  <si>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</si>
  <si>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</si>
  <si>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</si>
  <si>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</si>
  <si>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</si>
  <si>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</si>
  <si>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</si>
  <si>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</si>
  <si>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</si>
  <si>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</si>
  <si>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</si>
  <si>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</si>
  <si>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</si>
  <si>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</si>
  <si>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</si>
  <si>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</si>
  <si>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</si>
  <si>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</si>
  <si>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</si>
  <si>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</si>
  <si>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</si>
  <si>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</si>
  <si>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</si>
  <si>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</si>
  <si>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</si>
  <si>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</si>
  <si>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</si>
  <si>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</si>
  <si>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</si>
  <si>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</si>
  <si>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</si>
  <si>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</si>
  <si>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</si>
  <si>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</si>
  <si>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</si>
  <si>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</si>
  <si>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</si>
  <si>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</si>
  <si>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</si>
  <si>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</si>
  <si>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</si>
  <si>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</si>
  <si>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</si>
  <si>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</si>
  <si>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</si>
  <si>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</si>
  <si>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</si>
  <si>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</si>
  <si>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</si>
  <si>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</si>
  <si>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</si>
  <si>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</si>
  <si>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</si>
  <si>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</si>
  <si>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</si>
  <si>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</si>
  <si>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</si>
  <si>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</si>
  <si>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</si>
  <si>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</si>
  <si>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</si>
  <si>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</si>
  <si>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</si>
  <si>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</si>
  <si>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</si>
  <si>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</si>
  <si>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</si>
  <si>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</si>
  <si>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</si>
  <si>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</si>
  <si>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</si>
  <si>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</si>
  <si>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</si>
  <si>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</si>
  <si>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</si>
  <si>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</si>
  <si>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</si>
  <si>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</si>
  <si>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</si>
  <si>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</si>
  <si>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</si>
  <si>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</si>
  <si>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</si>
  <si>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</si>
  <si>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</si>
  <si>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</si>
  <si>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</si>
  <si>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</si>
  <si>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</si>
  <si>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</si>
  <si>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</si>
  <si>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</si>
  <si>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</si>
  <si>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</si>
  <si>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</si>
  <si>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</si>
  <si>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</si>
  <si>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</si>
  <si>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</si>
  <si>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</si>
  <si>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</si>
  <si>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</si>
  <si>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</si>
  <si>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</si>
  <si>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</si>
  <si>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</si>
  <si>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</si>
  <si>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</si>
  <si>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</si>
  <si>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</si>
  <si>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</si>
  <si>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</si>
  <si>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</si>
  <si>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</si>
  <si>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</si>
  <si>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</si>
  <si>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</si>
  <si>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</si>
  <si>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</si>
  <si>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</si>
  <si>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</si>
  <si>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</si>
  <si>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</si>
  <si>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</si>
  <si>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</si>
  <si>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</si>
  <si>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</si>
  <si>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</si>
  <si>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</si>
  <si>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</si>
  <si>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</si>
  <si>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</si>
  <si>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</si>
  <si>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</si>
  <si>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</si>
  <si>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</si>
  <si>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</si>
  <si>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</si>
  <si>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</si>
  <si>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</si>
  <si>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</si>
  <si>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</si>
  <si>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</si>
  <si>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</si>
  <si>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</si>
  <si>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</si>
  <si>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</si>
  <si>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</si>
  <si>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</si>
  <si>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</si>
  <si>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</si>
  <si>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</si>
  <si>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</si>
  <si>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</si>
  <si>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</si>
  <si>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</si>
  <si>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</si>
  <si>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</si>
  <si>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</si>
  <si>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</si>
  <si>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</si>
  <si>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</si>
  <si>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</si>
  <si>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</si>
  <si>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</si>
  <si>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</si>
  <si>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</si>
  <si>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</si>
  <si>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</si>
  <si>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</si>
  <si>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</si>
  <si>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</si>
  <si>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</si>
  <si>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</si>
  <si>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</si>
  <si>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</si>
  <si>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</si>
  <si>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</si>
  <si>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</si>
  <si>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</si>
  <si>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</si>
  <si>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</si>
  <si>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</si>
  <si>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</si>
  <si>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</si>
  <si>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</si>
  <si>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</si>
  <si>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</si>
  <si>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</si>
  <si>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</si>
  <si>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</si>
  <si>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</si>
  <si>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</si>
  <si>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</si>
  <si>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</si>
  <si>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</si>
  <si>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</si>
  <si>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</si>
  <si>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</si>
  <si>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</si>
  <si>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</si>
  <si>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</si>
  <si>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</si>
  <si>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</si>
  <si>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</si>
  <si>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</si>
  <si>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</si>
  <si>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</si>
  <si>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</si>
  <si>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</si>
  <si>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</si>
  <si>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</si>
  <si>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</si>
  <si>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</si>
  <si>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</si>
  <si>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</si>
  <si>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</si>
  <si>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</si>
  <si>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</si>
  <si>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</si>
  <si>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</si>
  <si>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</si>
  <si>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</si>
  <si>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</si>
  <si>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</si>
  <si>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</si>
  <si>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</si>
  <si>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</si>
  <si>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</si>
  <si>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</si>
  <si>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</si>
  <si>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</si>
  <si>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</si>
  <si>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</si>
  <si>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</si>
  <si>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</si>
  <si>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</si>
  <si>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</si>
  <si>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</si>
  <si>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</si>
  <si>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</si>
  <si>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</si>
  <si>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</si>
  <si>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</si>
  <si>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</si>
  <si>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</si>
  <si>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</si>
  <si>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</si>
  <si>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</si>
  <si>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</si>
  <si>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</si>
  <si>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</si>
  <si>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</si>
  <si>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</si>
  <si>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</si>
  <si>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</si>
  <si>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</si>
  <si>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</si>
  <si>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</si>
  <si>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</si>
  <si>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</si>
  <si>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</si>
  <si>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</si>
  <si>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</si>
  <si>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</si>
  <si>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</si>
  <si>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</si>
  <si>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</si>
  <si>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</si>
  <si>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</si>
  <si>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</si>
  <si>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</si>
  <si>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</si>
  <si>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</si>
  <si>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</si>
  <si>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</si>
  <si>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</si>
  <si>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</si>
  <si>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</si>
  <si>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</si>
  <si>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</si>
  <si>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</si>
  <si>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</si>
  <si>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</si>
  <si>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</si>
  <si>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</si>
  <si>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</si>
  <si>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</si>
  <si>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</si>
  <si>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</si>
  <si>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</si>
  <si>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</si>
  <si>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</si>
  <si>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</si>
  <si>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</si>
  <si>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</si>
  <si>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</si>
  <si>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</si>
  <si>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</si>
  <si>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</si>
  <si>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</si>
  <si>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</si>
  <si>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</si>
  <si>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</si>
  <si>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</si>
  <si>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</si>
  <si>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</si>
  <si>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</si>
  <si>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</si>
  <si>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</si>
  <si>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</si>
  <si>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</si>
  <si>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</si>
  <si>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</si>
  <si>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</si>
  <si>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</si>
  <si>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</si>
  <si>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</si>
  <si>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</si>
  <si>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</si>
  <si>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</si>
  <si>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</si>
  <si>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</si>
  <si>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</si>
  <si>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</si>
  <si>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</si>
  <si>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</si>
  <si>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</si>
  <si>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</si>
  <si>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</si>
  <si>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</si>
  <si>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</si>
  <si>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</si>
  <si>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</si>
  <si>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</si>
  <si>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</si>
  <si>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</si>
  <si>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</si>
  <si>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</si>
  <si>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</si>
  <si>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</si>
  <si>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</si>
  <si>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</si>
  <si>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</si>
  <si>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</si>
  <si>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</si>
  <si>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</si>
  <si>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</si>
  <si>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</si>
  <si>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</si>
  <si>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</si>
  <si>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</si>
  <si>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</si>
  <si>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</si>
  <si>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</si>
  <si>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</si>
  <si>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</si>
  <si>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</si>
  <si>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</si>
  <si>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</si>
  <si>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</si>
  <si>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</si>
  <si>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</si>
  <si>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</si>
  <si>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</si>
  <si>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</si>
  <si>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</si>
  <si>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</si>
  <si>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</si>
  <si>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</si>
  <si>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</si>
  <si>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</si>
  <si>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</si>
  <si>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</si>
  <si>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</si>
  <si>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</si>
  <si>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</si>
  <si>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</si>
  <si>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</si>
  <si>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</si>
  <si>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</si>
  <si>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</si>
  <si>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</si>
  <si>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</si>
  <si>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</si>
  <si>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</si>
  <si>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</si>
  <si>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</si>
  <si>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</si>
  <si>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</si>
  <si>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</si>
  <si>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</si>
  <si>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</si>
  <si>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</si>
  <si>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</si>
  <si>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</si>
  <si>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</si>
  <si>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</si>
  <si>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</si>
  <si>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</si>
  <si>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</si>
  <si>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</si>
  <si>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</si>
  <si>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</si>
  <si>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</si>
  <si>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</si>
  <si>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</si>
  <si>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</si>
  <si>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</si>
  <si>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</si>
  <si>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</si>
  <si>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</si>
  <si>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</si>
  <si>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</si>
  <si>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</si>
  <si>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</si>
  <si>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</si>
  <si>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</si>
  <si>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</si>
  <si>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</si>
  <si>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</si>
  <si>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</si>
  <si>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</si>
  <si>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</si>
  <si>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</si>
  <si>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</si>
  <si>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</si>
  <si>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</si>
  <si>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</si>
  <si>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</si>
  <si>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</si>
  <si>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</si>
  <si>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</si>
  <si>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</si>
  <si>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</si>
  <si>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</si>
  <si>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</si>
  <si>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</si>
  <si>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</si>
  <si>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</si>
  <si>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</si>
  <si>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</si>
  <si>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</si>
  <si>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</si>
  <si>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</si>
  <si>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</si>
  <si>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</si>
  <si>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</si>
  <si>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</si>
  <si>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</si>
  <si>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</si>
  <si>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</si>
  <si>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</si>
  <si>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</si>
  <si>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</si>
  <si>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</si>
  <si>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</si>
  <si>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</si>
  <si>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</si>
  <si>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</si>
  <si>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</si>
  <si>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</si>
  <si>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</si>
  <si>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</si>
  <si>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</si>
  <si>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</si>
  <si>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</si>
  <si>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</si>
  <si>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</si>
  <si>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</si>
  <si>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</si>
  <si>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</si>
  <si>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</si>
  <si>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</si>
  <si>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</si>
  <si>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</si>
  <si>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</si>
  <si>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</si>
  <si>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</si>
  <si>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</si>
  <si>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</si>
  <si>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</si>
  <si>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</si>
  <si>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</si>
  <si>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</si>
  <si>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</si>
  <si>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</si>
  <si>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</si>
  <si>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</si>
  <si>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</si>
  <si>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</si>
  <si>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</si>
  <si>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</si>
  <si>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</si>
  <si>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</si>
  <si>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</si>
  <si>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</si>
  <si>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</si>
  <si>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</si>
  <si>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</si>
  <si>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</si>
  <si>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</si>
  <si>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</si>
  <si>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</si>
  <si>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</si>
  <si>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</si>
  <si>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</si>
  <si>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</si>
  <si>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</si>
  <si>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</si>
  <si>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</si>
  <si>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</si>
  <si>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</si>
  <si>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</si>
  <si>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</si>
  <si>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</si>
  <si>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</si>
  <si>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</si>
  <si>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</si>
  <si>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</si>
  <si>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</si>
  <si>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</si>
  <si>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</si>
  <si>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</si>
  <si>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</si>
  <si>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</si>
  <si>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</si>
  <si>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</si>
  <si>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</si>
  <si>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</si>
  <si>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</si>
  <si>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</si>
  <si>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</si>
  <si>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</si>
  <si>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</si>
  <si>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</si>
  <si>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</si>
  <si>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</si>
  <si>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</si>
  <si>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</si>
  <si>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</si>
  <si>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</si>
  <si>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</si>
  <si>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</si>
  <si>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</si>
  <si>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</si>
  <si>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</si>
  <si>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</si>
  <si>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</si>
  <si>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</si>
  <si>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</si>
  <si>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</si>
  <si>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</si>
  <si>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</si>
  <si>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</si>
  <si>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</si>
  <si>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</si>
  <si>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</si>
  <si>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</si>
  <si>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</si>
  <si>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</si>
  <si>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</si>
  <si>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</si>
  <si>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</si>
  <si>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</si>
  <si>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</si>
  <si>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</si>
  <si>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</si>
  <si>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</si>
  <si>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</si>
  <si>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</si>
  <si>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</si>
  <si>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</si>
  <si>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</si>
  <si>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</si>
  <si>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</si>
  <si>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</si>
  <si>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</si>
  <si>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</si>
  <si>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</si>
  <si>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</si>
  <si>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</si>
  <si>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</si>
  <si>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</si>
  <si>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</si>
  <si>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</si>
  <si>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</si>
  <si>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</si>
  <si>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</si>
  <si>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</si>
  <si>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</si>
  <si>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</si>
  <si>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</si>
  <si>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</si>
  <si>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</si>
  <si>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</si>
  <si>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</si>
  <si>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</si>
  <si>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</si>
  <si>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</si>
  <si>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</si>
  <si>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</si>
  <si>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</si>
  <si>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</si>
  <si>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</si>
  <si>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</si>
  <si>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</si>
  <si>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</si>
  <si>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</si>
  <si>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</si>
  <si>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</si>
  <si>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</si>
  <si>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</si>
  <si>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</si>
  <si>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</si>
  <si>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</si>
  <si>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</si>
  <si>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</si>
  <si>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</si>
  <si>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</si>
  <si>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</si>
  <si>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</si>
  <si>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</si>
  <si>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</si>
  <si>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</si>
  <si>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</si>
  <si>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</si>
  <si>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</si>
  <si>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</si>
  <si>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</si>
  <si>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</si>
  <si>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</si>
  <si>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</si>
  <si>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</si>
  <si>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</si>
  <si>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</si>
  <si>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</si>
  <si>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</si>
  <si>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</si>
  <si>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</si>
  <si>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</si>
  <si>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</si>
  <si>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</si>
  <si>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</si>
  <si>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</si>
  <si>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</si>
  <si>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</si>
  <si>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</si>
  <si>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</si>
  <si>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</si>
  <si>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</si>
  <si>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</si>
  <si>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</si>
  <si>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</si>
  <si>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</si>
  <si>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</si>
  <si>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</si>
  <si>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</si>
  <si>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</si>
  <si>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</si>
  <si>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</si>
  <si>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</si>
  <si>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</si>
  <si>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</si>
  <si>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</si>
  <si>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</si>
  <si>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</si>
  <si>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</si>
  <si>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</si>
  <si>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</si>
  <si>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</si>
  <si>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</si>
  <si>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</si>
  <si>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</si>
  <si>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</si>
  <si>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</si>
  <si>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</si>
  <si>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</si>
  <si>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</si>
  <si>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</si>
  <si>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</si>
  <si>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</si>
  <si>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</si>
  <si>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</si>
  <si>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</si>
  <si>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</si>
  <si>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</si>
  <si>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</si>
  <si>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</si>
  <si>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</si>
  <si>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</si>
  <si>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</si>
  <si>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</si>
  <si>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</si>
  <si>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</si>
  <si>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</si>
  <si>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</si>
  <si>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</si>
  <si>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</si>
  <si>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</si>
  <si>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</si>
  <si>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</si>
  <si>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</si>
  <si>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</si>
  <si>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</si>
  <si>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</si>
  <si>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</si>
  <si>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</si>
  <si>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</si>
  <si>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</si>
  <si>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</si>
  <si>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</si>
  <si>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</si>
  <si>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</si>
  <si>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</si>
  <si>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</si>
  <si>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</si>
  <si>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</si>
  <si>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</si>
  <si>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</si>
  <si>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</si>
  <si>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</si>
  <si>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</si>
  <si>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</si>
  <si>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</si>
  <si>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</si>
  <si>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</si>
  <si>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</si>
  <si>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</si>
  <si>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</si>
  <si>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</si>
  <si>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</si>
  <si>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</si>
  <si>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</si>
  <si>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</si>
  <si>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</si>
  <si>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</si>
  <si>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</si>
  <si>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</si>
  <si>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</si>
  <si>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</si>
  <si>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</si>
  <si>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</si>
  <si>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</si>
  <si>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</si>
  <si>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</si>
  <si>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</si>
  <si>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</si>
  <si>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</si>
  <si>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</si>
  <si>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</si>
  <si>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</si>
  <si>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</si>
  <si>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</si>
  <si>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</si>
  <si>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</si>
  <si>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</si>
  <si>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</si>
  <si>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</si>
  <si>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</si>
  <si>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</si>
  <si>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</si>
  <si>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</si>
  <si>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</si>
  <si>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</si>
  <si>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</si>
  <si>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</si>
  <si>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</si>
  <si>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</si>
  <si>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</si>
  <si>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</si>
  <si>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</si>
  <si>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</si>
  <si>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</si>
  <si>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</si>
  <si>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</si>
  <si>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</si>
  <si>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</si>
  <si>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</si>
  <si>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</si>
  <si>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</si>
  <si>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</si>
  <si>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</si>
  <si>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</si>
  <si>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</si>
  <si>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</si>
  <si>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</si>
  <si>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</si>
  <si>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</si>
  <si>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</si>
  <si>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</si>
  <si>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</si>
  <si>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</si>
  <si>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</si>
  <si>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</si>
  <si>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</si>
  <si>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</si>
  <si>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</si>
  <si>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</si>
  <si>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</si>
  <si>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</si>
  <si>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</si>
  <si>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</si>
  <si>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</si>
  <si>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</si>
  <si>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</si>
  <si>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</si>
  <si>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</si>
  <si>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</si>
  <si>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</si>
  <si>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</si>
  <si>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</si>
  <si>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</si>
  <si>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</si>
  <si>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</si>
  <si>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</si>
  <si>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</si>
  <si>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</si>
  <si>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</si>
  <si>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</si>
  <si>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</si>
  <si>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</si>
  <si>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</si>
  <si>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</si>
  <si>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</si>
  <si>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</si>
  <si>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</si>
  <si>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</si>
  <si>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</si>
  <si>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</si>
  <si>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</si>
  <si>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</si>
  <si>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</si>
  <si>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</si>
  <si>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</si>
  <si>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</si>
  <si>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</si>
  <si>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</si>
  <si>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</si>
  <si>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</si>
  <si>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</si>
  <si>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</si>
  <si>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</si>
  <si>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</si>
  <si>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</si>
  <si>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</si>
  <si>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</si>
  <si>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</si>
  <si>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</si>
  <si>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</si>
  <si>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</si>
  <si>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</si>
  <si>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</si>
  <si>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</si>
  <si>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</si>
  <si>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</si>
  <si>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</si>
  <si>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</si>
  <si>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</si>
  <si>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</si>
  <si>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</si>
  <si>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</si>
  <si>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</si>
  <si>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</si>
  <si>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</si>
  <si>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</si>
  <si>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</si>
  <si>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</si>
  <si>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</si>
  <si>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</si>
  <si>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</si>
  <si>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</si>
  <si>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</si>
  <si>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</si>
  <si>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</si>
  <si>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</si>
  <si>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</si>
  <si>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</si>
  <si>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</si>
  <si>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</si>
  <si>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</si>
  <si>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</si>
  <si>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</si>
  <si>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</si>
  <si>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</si>
  <si>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</si>
  <si>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</si>
  <si>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</si>
  <si>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</si>
  <si>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</si>
  <si>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</si>
  <si>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</si>
  <si>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</si>
  <si>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</si>
  <si>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</si>
  <si>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</si>
  <si>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</si>
  <si>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</si>
  <si>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</si>
  <si>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</si>
  <si>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</si>
  <si>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</si>
  <si>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</si>
  <si>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</si>
  <si>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</si>
  <si>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</si>
  <si>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</si>
  <si>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</si>
  <si>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</si>
  <si>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</si>
  <si>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</si>
  <si>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</si>
  <si>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</si>
  <si>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</si>
  <si>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</si>
  <si>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</si>
  <si>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</si>
  <si>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</si>
  <si>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</si>
  <si>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</si>
  <si>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</si>
  <si>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</si>
  <si>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</si>
  <si>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</si>
  <si>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</si>
  <si>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</si>
  <si>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</si>
  <si>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</si>
  <si>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</si>
  <si>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</si>
  <si>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</si>
  <si>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</si>
  <si>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</si>
  <si>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</si>
  <si>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</si>
  <si>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</si>
  <si>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</si>
  <si>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</si>
  <si>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</si>
  <si>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</si>
  <si>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</si>
  <si>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</si>
  <si>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</si>
  <si>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</si>
  <si>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</si>
  <si>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</si>
  <si>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</si>
  <si>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</si>
  <si>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</si>
  <si>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</si>
  <si>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</si>
  <si>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</si>
  <si>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</si>
  <si>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</si>
  <si>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</si>
  <si>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</si>
  <si>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</si>
  <si>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</si>
  <si>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</si>
  <si>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</si>
  <si>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</si>
  <si>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</si>
  <si>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</si>
  <si>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</si>
  <si>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</si>
  <si>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</si>
  <si>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</si>
  <si>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</si>
  <si>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</si>
  <si>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</si>
  <si>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</si>
  <si>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</si>
  <si>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</si>
  <si>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</si>
  <si>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</si>
  <si>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</si>
  <si>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</si>
  <si>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</si>
  <si>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</si>
  <si>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</si>
  <si>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</si>
  <si>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</si>
  <si>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</si>
  <si>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</si>
  <si>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</si>
  <si>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</si>
  <si>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</si>
  <si>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</si>
  <si>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</si>
  <si>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</si>
  <si>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</si>
  <si>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</si>
  <si>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</si>
  <si>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</si>
  <si>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</si>
  <si>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</si>
  <si>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</si>
  <si>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</si>
  <si>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</si>
  <si>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</si>
  <si>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</si>
  <si>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</si>
  <si>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</si>
  <si>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</si>
  <si>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</si>
  <si>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</si>
  <si>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</si>
  <si>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</si>
  <si>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</si>
  <si>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</si>
  <si>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</si>
  <si>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</si>
  <si>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</si>
  <si>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</si>
  <si>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</si>
  <si>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</si>
  <si>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</si>
  <si>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</si>
  <si>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</si>
  <si>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</si>
  <si>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</si>
  <si>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</si>
  <si>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</si>
  <si>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</si>
  <si>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</si>
  <si>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</si>
  <si>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</si>
  <si>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</si>
  <si>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</si>
  <si>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</si>
  <si>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</si>
  <si>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</si>
  <si>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</si>
  <si>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</si>
  <si>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</si>
  <si>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</si>
  <si>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</si>
  <si>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</si>
  <si>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</si>
  <si>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</si>
  <si>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</si>
  <si>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</si>
  <si>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</si>
  <si>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</si>
  <si>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</si>
  <si>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</si>
  <si>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</si>
  <si>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</si>
  <si>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</si>
  <si>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</si>
  <si>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</si>
  <si>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</si>
  <si>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</si>
  <si>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</si>
  <si>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</si>
  <si>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</si>
  <si>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</si>
  <si>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</si>
  <si>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</si>
  <si>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</si>
  <si>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</si>
  <si>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</si>
  <si>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</si>
  <si>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</si>
  <si>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</si>
  <si>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</si>
  <si>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</si>
  <si>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</si>
  <si>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</si>
  <si>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</si>
  <si>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</si>
  <si>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</si>
  <si>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</si>
  <si>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</si>
  <si>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</si>
  <si>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</si>
  <si>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</si>
  <si>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</si>
  <si>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</si>
  <si>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</si>
  <si>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</si>
  <si>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</si>
  <si>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</si>
  <si>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</si>
  <si>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</si>
  <si>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</si>
  <si>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</si>
  <si>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</si>
  <si>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</si>
  <si>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</si>
  <si>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</si>
  <si>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</si>
  <si>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</si>
  <si>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</si>
  <si>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</si>
  <si>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</si>
  <si>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</si>
  <si>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</si>
  <si>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</si>
  <si>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</si>
  <si>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</si>
  <si>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</si>
  <si>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</si>
  <si>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</si>
  <si>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</si>
  <si>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</si>
  <si>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</si>
  <si>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</si>
  <si>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</si>
  <si>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</si>
  <si>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</si>
  <si>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</si>
  <si>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</si>
  <si>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</si>
  <si>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</si>
  <si>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</si>
  <si>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</si>
  <si>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</si>
  <si>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</si>
  <si>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</si>
  <si>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</si>
  <si>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</si>
  <si>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</si>
  <si>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</si>
  <si>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</si>
  <si>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</si>
  <si>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</si>
  <si>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</si>
  <si>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</si>
  <si>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</si>
  <si>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</si>
  <si>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</si>
  <si>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</si>
  <si>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</si>
  <si>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</si>
  <si>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</si>
  <si>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</si>
  <si>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</si>
  <si>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</si>
  <si>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</si>
  <si>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</si>
  <si>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</si>
  <si>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</si>
  <si>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</si>
  <si>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</si>
  <si>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</si>
  <si>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</si>
  <si>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</si>
  <si>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</si>
  <si>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</si>
  <si>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</si>
  <si>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</si>
  <si>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</si>
  <si>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</si>
  <si>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</si>
  <si>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</si>
  <si>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</si>
  <si>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</si>
  <si>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</si>
  <si>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</si>
  <si>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</si>
  <si>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</si>
  <si>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</si>
  <si>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</si>
  <si>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</si>
  <si>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</si>
  <si>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</si>
  <si>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</si>
  <si>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</si>
  <si>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</si>
  <si>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</si>
  <si>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</si>
  <si>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</si>
  <si>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</si>
  <si>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</si>
  <si>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</si>
  <si>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</si>
  <si>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</si>
  <si>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</si>
  <si>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</si>
  <si>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</si>
  <si>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</si>
  <si>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</si>
  <si>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</si>
  <si>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</si>
  <si>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</si>
  <si>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</si>
  <si>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</si>
  <si>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</si>
  <si>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</si>
  <si>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</si>
  <si>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</si>
  <si>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</si>
  <si>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</si>
  <si>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</si>
  <si>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</si>
  <si>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</si>
  <si>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</si>
  <si>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</si>
  <si>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</si>
  <si>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</si>
  <si>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</si>
  <si>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</si>
  <si>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</si>
  <si>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</si>
  <si>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</si>
  <si>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</si>
  <si>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</si>
  <si>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</si>
  <si>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</si>
  <si>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</si>
  <si>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</si>
  <si>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</si>
  <si>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</si>
  <si>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</si>
  <si>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</si>
  <si>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</si>
  <si>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</si>
  <si>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</si>
  <si>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</si>
  <si>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</si>
  <si>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</si>
  <si>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</si>
  <si>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</si>
  <si>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</si>
  <si>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</si>
  <si>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</si>
  <si>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</si>
  <si>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</si>
  <si>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</si>
  <si>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</si>
  <si>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</si>
  <si>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</si>
  <si>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</si>
  <si>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</si>
  <si>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</si>
  <si>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</si>
  <si>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</si>
  <si>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</si>
  <si>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</si>
  <si>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</si>
  <si>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</si>
  <si>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</si>
  <si>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</si>
  <si>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</si>
  <si>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</si>
  <si>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</si>
  <si>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</si>
  <si>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</si>
  <si>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</si>
  <si>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</si>
  <si>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</si>
  <si>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</si>
  <si>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</si>
  <si>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</si>
  <si>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</si>
  <si>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</si>
  <si>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</si>
  <si>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</si>
  <si>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</si>
  <si>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</si>
  <si>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</si>
  <si>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</si>
  <si>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</si>
  <si>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</si>
  <si>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</si>
  <si>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</si>
  <si>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</si>
  <si>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</si>
  <si>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</si>
  <si>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</si>
  <si>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</si>
  <si>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</si>
  <si>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</si>
  <si>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</si>
  <si>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</si>
  <si>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</si>
  <si>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</si>
  <si>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</si>
  <si>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</si>
  <si>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</si>
  <si>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</si>
  <si>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</si>
  <si>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</si>
  <si>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</si>
  <si>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</si>
  <si>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</si>
  <si>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</si>
  <si>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</si>
  <si>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</si>
  <si>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</si>
  <si>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</si>
  <si>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</si>
  <si>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</si>
  <si>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</si>
  <si>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</si>
  <si>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</si>
  <si>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</si>
  <si>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</si>
  <si>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</si>
  <si>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</si>
  <si>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</si>
  <si>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</si>
  <si>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</si>
  <si>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</si>
  <si>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</si>
  <si>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</si>
  <si>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</si>
  <si>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</si>
  <si>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</si>
  <si>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</si>
  <si>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</si>
  <si>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</si>
  <si>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</si>
  <si>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</si>
  <si>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</si>
  <si>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</si>
  <si>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</si>
  <si>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</si>
  <si>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</si>
  <si>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</si>
  <si>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</si>
  <si>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</si>
  <si>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</si>
  <si>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</si>
  <si>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</si>
  <si>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</si>
  <si>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</si>
  <si>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</si>
  <si>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</si>
  <si>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</si>
  <si>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</si>
  <si>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</si>
  <si>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</si>
  <si>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</si>
  <si>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</si>
  <si>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</si>
  <si>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</si>
  <si>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</si>
  <si>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</si>
  <si>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</si>
  <si>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</si>
  <si>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</si>
  <si>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</si>
  <si>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</si>
  <si>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</si>
  <si>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</si>
  <si>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</si>
  <si>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</si>
  <si>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</si>
  <si>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</si>
  <si>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</si>
  <si>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</si>
  <si>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</si>
  <si>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</si>
  <si>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</si>
  <si>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</si>
  <si>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</si>
  <si>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</si>
  <si>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</si>
  <si>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</si>
  <si>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</si>
  <si>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</si>
  <si>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</si>
  <si>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</si>
  <si>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</si>
  <si>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</si>
  <si>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</si>
  <si>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</si>
  <si>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</si>
  <si>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</si>
  <si>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</si>
  <si>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</si>
  <si>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</si>
  <si>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</si>
  <si>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</si>
  <si>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</si>
  <si>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</si>
  <si>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</si>
  <si>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</si>
  <si>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</si>
  <si>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</si>
  <si>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</si>
  <si>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</si>
  <si>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</si>
  <si>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</si>
  <si>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</si>
  <si>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</si>
  <si>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</si>
  <si>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</si>
  <si>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</si>
  <si>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</si>
  <si>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</si>
  <si>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</si>
  <si>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</si>
  <si>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</si>
  <si>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</si>
  <si>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</si>
  <si>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</si>
  <si>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</si>
  <si>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</si>
  <si>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</si>
  <si>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</si>
  <si>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</si>
  <si>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</si>
  <si>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</si>
  <si>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</si>
  <si>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</si>
  <si>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</si>
  <si>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</si>
  <si>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</si>
  <si>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</si>
  <si>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</si>
  <si>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</si>
  <si>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</si>
  <si>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</si>
  <si>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</si>
  <si>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</si>
  <si>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</si>
  <si>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</si>
  <si>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</si>
  <si>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</si>
  <si>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</si>
  <si>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</si>
  <si>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</si>
  <si>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</si>
  <si>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</si>
  <si>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</si>
  <si>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</si>
  <si>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</si>
  <si>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</si>
  <si>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</si>
  <si>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</si>
  <si>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</si>
  <si>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</si>
  <si>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</si>
  <si>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</si>
  <si>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</si>
  <si>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</si>
  <si>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</si>
  <si>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</si>
  <si>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</si>
  <si>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</si>
  <si>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</si>
  <si>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</si>
  <si>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</si>
  <si>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</si>
  <si>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</si>
  <si>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</si>
  <si>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</si>
  <si>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</si>
  <si>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</si>
  <si>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</si>
  <si>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</si>
  <si>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</si>
  <si>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</si>
  <si>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</si>
  <si>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</si>
  <si>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</si>
  <si>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</si>
  <si>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</si>
  <si>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</si>
  <si>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</si>
  <si>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</si>
  <si>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</si>
  <si>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</si>
  <si>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</si>
  <si>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</si>
  <si>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</si>
  <si>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</si>
  <si>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</si>
  <si>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</si>
  <si>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</si>
  <si>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</si>
  <si>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</si>
  <si>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</si>
  <si>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</si>
  <si>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</si>
  <si>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</si>
  <si>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</si>
  <si>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</si>
  <si>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</si>
  <si>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</si>
  <si>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</si>
  <si>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</si>
  <si>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</si>
  <si>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</si>
  <si>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</si>
  <si>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</si>
  <si>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</si>
  <si>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</si>
  <si>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</si>
  <si>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</si>
  <si>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</si>
  <si>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</si>
  <si>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</si>
  <si>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</si>
  <si>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</si>
  <si>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</si>
  <si>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</si>
  <si>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</si>
  <si>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</si>
  <si>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</si>
  <si>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</si>
  <si>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</si>
  <si>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</si>
  <si>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</si>
  <si>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</si>
  <si>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</si>
  <si>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</si>
  <si>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</si>
  <si>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</si>
  <si>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</si>
  <si>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</si>
  <si>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</si>
  <si>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</si>
  <si>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</si>
  <si>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</si>
  <si>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</si>
  <si>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</si>
  <si>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</si>
  <si>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</si>
  <si>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</si>
  <si>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</si>
  <si>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</si>
  <si>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</si>
  <si>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</si>
  <si>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</si>
  <si>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</si>
  <si>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</si>
  <si>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</si>
  <si>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</si>
  <si>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</si>
  <si>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</si>
  <si>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</si>
  <si>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</si>
  <si>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</si>
  <si>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</si>
  <si>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</si>
  <si>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</si>
  <si>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</si>
  <si>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</si>
  <si>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</si>
  <si>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</si>
  <si>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</si>
  <si>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</si>
  <si>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</si>
  <si>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</si>
  <si>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</si>
  <si>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</si>
  <si>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</si>
  <si>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</si>
  <si>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</si>
  <si>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</si>
  <si>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</si>
  <si>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</si>
  <si>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</si>
  <si>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</si>
  <si>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</si>
  <si>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</si>
  <si>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</si>
  <si>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</si>
  <si>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</si>
  <si>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</si>
  <si>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</si>
  <si>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</si>
  <si>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</si>
  <si>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</si>
  <si>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</si>
  <si>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</si>
  <si>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</si>
  <si>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</si>
  <si>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</si>
  <si>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</si>
  <si>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</si>
  <si>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</si>
  <si>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</si>
  <si>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</si>
  <si>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</si>
  <si>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</si>
  <si>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</si>
  <si>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</si>
  <si>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</si>
  <si>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</si>
  <si>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</si>
  <si>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</si>
  <si>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</si>
  <si>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</si>
  <si>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</si>
  <si>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</si>
  <si>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</si>
  <si>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</si>
  <si>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</si>
  <si>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</si>
  <si>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</si>
  <si>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</si>
  <si>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</si>
  <si>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</si>
  <si>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</si>
  <si>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</si>
  <si>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</si>
  <si>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</si>
  <si>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</si>
  <si>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</si>
  <si>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</si>
  <si>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</si>
  <si>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</si>
  <si>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</si>
  <si>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</si>
  <si>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</si>
  <si>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</si>
  <si>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</si>
  <si>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</si>
  <si>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</si>
  <si>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</si>
  <si>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</si>
  <si>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</si>
  <si>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</si>
  <si>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</si>
  <si>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</si>
  <si>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</si>
  <si>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</si>
  <si>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</si>
  <si>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</si>
  <si>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</si>
  <si>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</si>
  <si>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</si>
  <si>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</si>
  <si>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</si>
  <si>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</si>
  <si>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</si>
  <si>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</si>
  <si>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</si>
  <si>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</si>
  <si>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</si>
  <si>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</si>
  <si>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</si>
  <si>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</si>
  <si>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</si>
  <si>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</si>
  <si>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</si>
  <si>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</si>
  <si>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</si>
  <si>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</si>
  <si>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</si>
  <si>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</si>
  <si>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</si>
  <si>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</si>
  <si>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</si>
  <si>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</si>
  <si>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</si>
  <si>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</si>
  <si>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</si>
  <si>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</si>
  <si>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</si>
  <si>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</si>
  <si>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</si>
  <si>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</si>
  <si>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</si>
  <si>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</si>
  <si>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</si>
  <si>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</si>
  <si>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</si>
  <si>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</si>
  <si>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</si>
  <si>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</si>
  <si>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</si>
  <si>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</si>
  <si>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</si>
  <si>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</si>
  <si>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</si>
  <si>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</si>
  <si>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</si>
  <si>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</si>
  <si>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</si>
  <si>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</si>
  <si>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</si>
  <si>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</si>
  <si>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</si>
  <si>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</si>
  <si>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</si>
  <si>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</si>
  <si>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</si>
  <si>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</si>
  <si>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</si>
  <si>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</si>
  <si>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</si>
  <si>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</si>
  <si>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</si>
  <si>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</si>
  <si>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</si>
  <si>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</si>
  <si>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</si>
  <si>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</si>
  <si>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</si>
  <si>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</si>
  <si>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</si>
  <si>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</si>
  <si>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</si>
  <si>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</si>
  <si>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</si>
  <si>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</si>
  <si>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</si>
  <si>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</si>
  <si>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</si>
  <si>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</si>
  <si>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</si>
  <si>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</si>
  <si>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</si>
  <si>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</si>
  <si>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</si>
  <si>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</si>
  <si>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</si>
  <si>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</si>
  <si>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</si>
  <si>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</si>
  <si>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</si>
  <si>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</si>
  <si>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</si>
  <si>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</si>
  <si>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</si>
  <si>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</si>
  <si>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</si>
  <si>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</si>
  <si>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</si>
  <si>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</si>
  <si>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</si>
  <si>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</si>
  <si>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</si>
  <si>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</si>
  <si>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</si>
  <si>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</si>
  <si>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</si>
  <si>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</si>
  <si>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</si>
  <si>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</si>
  <si>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</si>
  <si>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</si>
  <si>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</si>
  <si>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</si>
  <si>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</si>
  <si>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</si>
  <si>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</si>
  <si>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</si>
  <si>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</si>
  <si>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</si>
  <si>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</si>
  <si>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</si>
  <si>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</si>
  <si>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</si>
  <si>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</si>
  <si>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</si>
  <si>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</si>
  <si>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</si>
  <si>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</si>
  <si>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</si>
  <si>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</si>
  <si>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</si>
  <si>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</si>
  <si>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</si>
  <si>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</si>
  <si>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</si>
  <si>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</si>
  <si>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</si>
  <si>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</si>
  <si>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</si>
  <si>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</si>
  <si>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</si>
  <si>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</si>
  <si>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</si>
  <si>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</si>
  <si>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</si>
  <si>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</si>
  <si>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</si>
  <si>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</si>
  <si>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</si>
  <si>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</si>
  <si>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</si>
  <si>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</si>
  <si>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</si>
  <si>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</si>
  <si>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</si>
  <si>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</si>
  <si>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</si>
  <si>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</si>
  <si>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</si>
  <si>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</si>
  <si>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</si>
  <si>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</si>
  <si>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</si>
  <si>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</si>
  <si>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</si>
  <si>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</si>
  <si>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</si>
  <si>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</si>
  <si>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</si>
  <si>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</si>
  <si>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</si>
  <si>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</si>
  <si>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</si>
  <si>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</si>
  <si>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</si>
  <si>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</si>
  <si>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</si>
  <si>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</si>
  <si>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</si>
  <si>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</si>
  <si>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</si>
  <si>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</si>
  <si>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</si>
  <si>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</si>
  <si>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</si>
  <si>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</si>
  <si>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</si>
  <si>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</si>
  <si>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</si>
  <si>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</si>
  <si>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</si>
  <si>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</si>
  <si>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</si>
  <si>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</si>
  <si>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</si>
  <si>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</si>
  <si>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</si>
  <si>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</si>
  <si>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</si>
  <si>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</si>
  <si>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</si>
  <si>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</si>
  <si>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</si>
  <si>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</si>
  <si>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</si>
  <si>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</si>
  <si>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</si>
  <si>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</si>
  <si>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</si>
  <si>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</si>
  <si>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</si>
  <si>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</si>
  <si>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</si>
  <si>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</si>
  <si>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</si>
  <si>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</si>
  <si>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</si>
  <si>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</si>
  <si>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</si>
  <si>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</si>
  <si>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</si>
  <si>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</si>
  <si>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</si>
  <si>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</si>
  <si>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</si>
  <si>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</si>
  <si>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</si>
  <si>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</si>
  <si>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</si>
  <si>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</si>
  <si>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</si>
  <si>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</si>
  <si>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</si>
  <si>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</si>
  <si>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</si>
  <si>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</si>
  <si>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</si>
  <si>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</si>
  <si>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</si>
  <si>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</si>
  <si>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</si>
  <si>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</si>
  <si>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</si>
  <si>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</si>
  <si>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</si>
  <si>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</si>
  <si>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</si>
  <si>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</si>
  <si>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</si>
  <si>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</si>
  <si>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</si>
  <si>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</si>
  <si>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</si>
  <si>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</si>
  <si>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</si>
  <si>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</si>
  <si>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</si>
  <si>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</si>
  <si>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</si>
  <si>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</si>
  <si>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</si>
  <si>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</si>
  <si>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</si>
  <si>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</si>
  <si>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</si>
  <si>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</si>
  <si>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</si>
  <si>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</si>
  <si>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</si>
  <si>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</si>
  <si>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</si>
  <si>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</si>
  <si>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</si>
  <si>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</si>
  <si>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</si>
  <si>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</si>
  <si>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</si>
  <si>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</si>
  <si>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</si>
  <si>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</si>
  <si>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</si>
  <si>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</si>
  <si>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</si>
  <si>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</si>
  <si>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</si>
  <si>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</si>
  <si>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</si>
  <si>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</si>
  <si>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</si>
  <si>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</si>
  <si>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</si>
  <si>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</si>
  <si>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</si>
  <si>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</si>
  <si>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</si>
  <si>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</si>
  <si>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</si>
  <si>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</si>
  <si>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</si>
  <si>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</si>
  <si>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</si>
  <si>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</si>
  <si>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</si>
  <si>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</si>
  <si>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</si>
  <si>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</si>
  <si>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</si>
  <si>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</si>
  <si>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</si>
  <si>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</si>
  <si>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</si>
  <si>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</si>
  <si>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</si>
  <si>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</si>
  <si>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</si>
  <si>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</si>
  <si>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</si>
  <si>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</si>
  <si>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</si>
  <si>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</si>
  <si>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</si>
  <si>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</si>
  <si>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</si>
  <si>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</si>
  <si>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</si>
  <si>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</si>
  <si>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</si>
  <si>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</si>
  <si>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</si>
  <si>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</si>
  <si>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</si>
  <si>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</si>
  <si>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</si>
  <si>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</si>
  <si>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</si>
  <si>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</si>
  <si>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</si>
  <si>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</si>
  <si>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</si>
  <si>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</si>
  <si>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</si>
  <si>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</si>
  <si>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</si>
  <si>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</si>
  <si>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</si>
  <si>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</si>
  <si>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</si>
  <si>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</si>
  <si>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</si>
  <si>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</si>
  <si>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</si>
  <si>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</si>
  <si>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</si>
  <si>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</si>
  <si>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</si>
  <si>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</si>
  <si>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</si>
  <si>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</si>
  <si>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</si>
  <si>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</si>
  <si>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</si>
  <si>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</si>
  <si>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</si>
  <si>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</si>
  <si>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</si>
  <si>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</si>
  <si>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</si>
  <si>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</si>
  <si>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</si>
  <si>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</si>
  <si>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</si>
  <si>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</si>
  <si>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</si>
  <si>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</si>
  <si>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</si>
  <si>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</si>
  <si>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</si>
  <si>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</si>
  <si>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</si>
  <si>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</si>
  <si>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</si>
  <si>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</si>
  <si>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</si>
  <si>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</si>
  <si>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</si>
  <si>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</si>
  <si>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</si>
  <si>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</si>
  <si>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</si>
  <si>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</si>
  <si>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</si>
  <si>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</si>
  <si>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</si>
  <si>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</si>
  <si>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</si>
  <si>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</si>
  <si>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</si>
  <si>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</si>
  <si>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</si>
  <si>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</si>
  <si>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</si>
  <si>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</si>
  <si>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</si>
  <si>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</si>
  <si>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</si>
  <si>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</si>
  <si>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</si>
  <si>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</si>
  <si>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</si>
  <si>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</si>
  <si>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</si>
  <si>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</si>
  <si>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</si>
  <si>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</si>
  <si>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</si>
  <si>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</si>
  <si>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</si>
  <si>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</si>
  <si>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</si>
  <si>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</si>
  <si>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</si>
  <si>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</si>
  <si>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</si>
  <si>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</si>
  <si>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</si>
  <si>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</si>
  <si>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</si>
  <si>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</si>
  <si>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</si>
  <si>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</si>
  <si>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</si>
  <si>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</si>
  <si>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</si>
  <si>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</si>
  <si>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</si>
  <si>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</si>
  <si>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</si>
  <si>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</si>
  <si>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</si>
  <si>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</si>
  <si>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</si>
  <si>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</si>
  <si>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</si>
  <si>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</si>
  <si>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</si>
  <si>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</si>
  <si>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</si>
  <si>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</si>
  <si>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</si>
  <si>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</si>
  <si>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</si>
  <si>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</si>
  <si>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</si>
  <si>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</si>
  <si>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</si>
  <si>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</si>
  <si>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</si>
  <si>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</si>
  <si>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</si>
  <si>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</si>
  <si>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</si>
  <si>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</si>
  <si>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</si>
  <si>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</si>
  <si>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</si>
  <si>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</si>
  <si>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</si>
  <si>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</si>
  <si>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</si>
  <si>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</si>
  <si>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</si>
  <si>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</si>
  <si>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</si>
  <si>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</si>
  <si>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</si>
  <si>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</si>
  <si>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</si>
  <si>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</si>
  <si>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</si>
  <si>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</si>
  <si>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</si>
  <si>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</si>
  <si>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</si>
  <si>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</si>
  <si>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</si>
  <si>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</si>
  <si>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</si>
  <si>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</si>
  <si>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</si>
  <si>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</si>
  <si>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</si>
  <si>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</si>
  <si>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</si>
  <si>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</si>
  <si>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</si>
  <si>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</si>
  <si>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</si>
  <si>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</si>
  <si>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</si>
  <si>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</si>
  <si>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</si>
  <si>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</si>
  <si>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</si>
  <si>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</si>
  <si>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</si>
  <si>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</si>
  <si>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</si>
  <si>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</si>
  <si>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</si>
  <si>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</si>
  <si>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</si>
  <si>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</si>
  <si>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</si>
  <si>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</si>
  <si>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</si>
  <si>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</si>
  <si>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</si>
  <si>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</si>
  <si>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</si>
  <si>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</si>
  <si>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</si>
  <si>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</si>
  <si>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</si>
  <si>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</si>
  <si>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</si>
  <si>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</si>
  <si>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</si>
  <si>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</si>
  <si>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</si>
  <si>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</si>
  <si>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</si>
  <si>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</si>
  <si>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</si>
  <si>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</si>
  <si>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</si>
  <si>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</si>
  <si>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</si>
  <si>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</si>
  <si>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</si>
  <si>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</si>
  <si>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</si>
  <si>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</si>
  <si>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</si>
  <si>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</si>
  <si>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</si>
  <si>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</si>
  <si>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</si>
  <si>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</si>
  <si>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</si>
  <si>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</si>
  <si>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</si>
  <si>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</si>
  <si>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</si>
  <si>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</si>
  <si>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</si>
  <si>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</si>
  <si>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</si>
  <si>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</si>
  <si>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</si>
  <si>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</si>
  <si>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</si>
  <si>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</si>
  <si>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</si>
  <si>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</si>
  <si>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</si>
  <si>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</si>
  <si>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</si>
  <si>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</si>
  <si>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</si>
  <si>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</si>
  <si>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</si>
  <si>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</si>
  <si>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</si>
  <si>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</si>
  <si>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</si>
  <si>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</si>
  <si>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</si>
  <si>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</si>
  <si>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</si>
  <si>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</si>
  <si>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</si>
  <si>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</si>
  <si>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</si>
  <si>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</si>
  <si>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</si>
  <si>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</si>
  <si>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</si>
  <si>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</si>
  <si>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</si>
  <si>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</si>
  <si>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</si>
  <si>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</si>
  <si>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</si>
  <si>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</si>
  <si>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</si>
  <si>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</si>
  <si>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</si>
  <si>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</si>
  <si>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</si>
  <si>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</si>
  <si>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</si>
  <si>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</si>
  <si>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</si>
  <si>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</si>
  <si>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</si>
  <si>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</si>
  <si>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</si>
  <si>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</si>
  <si>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</si>
  <si>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</si>
  <si>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</si>
  <si>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</si>
  <si>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</si>
  <si>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</si>
  <si>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</si>
  <si>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</si>
  <si>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</si>
  <si>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</si>
  <si>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</si>
  <si>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</si>
  <si>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</si>
  <si>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</si>
  <si>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</si>
  <si>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</si>
  <si>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</si>
  <si>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</si>
  <si>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</si>
  <si>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</si>
  <si>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</si>
  <si>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</si>
  <si>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</si>
  <si>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</si>
  <si>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</si>
  <si>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</si>
  <si>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</si>
  <si>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</si>
  <si>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</si>
  <si>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</si>
  <si>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</si>
  <si>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</si>
  <si>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</si>
  <si>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</si>
  <si>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</si>
  <si>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</si>
  <si>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</si>
  <si>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</si>
  <si>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</si>
  <si>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</si>
  <si>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</si>
  <si>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</si>
  <si>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</si>
  <si>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</si>
  <si>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</si>
  <si>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</si>
  <si>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</si>
  <si>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</si>
  <si>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</si>
  <si>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</si>
  <si>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</si>
  <si>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</si>
  <si>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</si>
  <si>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</si>
  <si>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</si>
  <si>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</si>
  <si>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</si>
  <si>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</si>
  <si>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</si>
  <si>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</si>
  <si>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</si>
  <si>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</si>
  <si>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</si>
  <si>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</si>
  <si>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</si>
  <si>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</si>
  <si>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</si>
  <si>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</si>
  <si>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</si>
  <si>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</si>
  <si>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</si>
  <si>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</si>
  <si>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</si>
  <si>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</si>
  <si>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</si>
  <si>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</si>
  <si>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</si>
  <si>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</si>
  <si>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</si>
  <si>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</si>
  <si>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</si>
  <si>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</si>
  <si>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</si>
  <si>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</si>
  <si>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</si>
  <si>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</si>
  <si>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</si>
  <si>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</si>
  <si>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</si>
  <si>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</si>
  <si>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</si>
  <si>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</si>
  <si>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</si>
  <si>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</si>
  <si>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</si>
  <si>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</si>
  <si>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</si>
  <si>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</si>
  <si>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</si>
  <si>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</si>
  <si>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</si>
  <si>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</si>
  <si>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</si>
  <si>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</si>
  <si>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</si>
  <si>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</si>
  <si>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</si>
  <si>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</si>
  <si>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</si>
  <si>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</si>
  <si>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</si>
  <si>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</si>
  <si>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</si>
  <si>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</si>
  <si>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</si>
  <si>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</si>
  <si>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</si>
  <si>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</si>
  <si>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</si>
  <si>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</si>
  <si>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</si>
  <si>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</si>
  <si>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</si>
  <si>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</si>
  <si>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</si>
  <si>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</si>
  <si>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</si>
  <si>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</si>
  <si>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</si>
  <si>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</si>
  <si>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</si>
  <si>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</si>
  <si>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</si>
  <si>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</si>
  <si>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</si>
  <si>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</si>
  <si>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</si>
  <si>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</si>
  <si>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</si>
  <si>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</si>
  <si>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</si>
  <si>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</si>
  <si>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</si>
  <si>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</si>
  <si>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</si>
  <si>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</si>
  <si>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</si>
  <si>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</si>
  <si>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</si>
  <si>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</si>
  <si>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</si>
  <si>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</si>
  <si>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</si>
  <si>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</si>
  <si>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</si>
  <si>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</si>
  <si>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</si>
  <si>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</si>
  <si>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</si>
  <si>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</si>
  <si>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</si>
  <si>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</si>
  <si>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</si>
  <si>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</si>
  <si>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</si>
  <si>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</si>
  <si>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</si>
  <si>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</si>
  <si>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</si>
  <si>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</si>
  <si>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</si>
  <si>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</si>
  <si>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</si>
  <si>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</si>
  <si>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</si>
  <si>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</si>
  <si>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</si>
  <si>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</si>
  <si>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</si>
  <si>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</si>
  <si>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</si>
  <si>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</si>
  <si>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</si>
  <si>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</si>
  <si>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</si>
  <si>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</si>
  <si>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</si>
  <si>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</si>
  <si>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</si>
  <si>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</si>
  <si>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</si>
  <si>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</si>
  <si>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</si>
  <si>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</si>
  <si>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</si>
  <si>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</si>
  <si>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</si>
  <si>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</si>
  <si>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</si>
  <si>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</si>
  <si>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</si>
  <si>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</si>
  <si>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</si>
  <si>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</si>
  <si>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</si>
  <si>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</si>
  <si>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</si>
  <si>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</si>
  <si>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</si>
  <si>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</si>
  <si>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</si>
  <si>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</si>
  <si>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</si>
  <si>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</si>
  <si>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</si>
  <si>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</si>
  <si>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</si>
  <si>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</si>
  <si>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</si>
  <si>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</si>
  <si>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</si>
  <si>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</si>
  <si>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</si>
  <si>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</si>
  <si>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</si>
  <si>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</si>
  <si>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</si>
  <si>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</si>
  <si>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</si>
  <si>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</si>
  <si>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</si>
  <si>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</si>
  <si>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</si>
  <si>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</si>
  <si>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</si>
  <si>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</si>
  <si>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</si>
  <si>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</si>
  <si>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</si>
  <si>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</si>
  <si>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</si>
  <si>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</si>
  <si>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</si>
  <si>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</si>
  <si>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</si>
  <si>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</si>
  <si>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</si>
  <si>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</si>
  <si>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</si>
  <si>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</si>
  <si>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</si>
  <si>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</si>
  <si>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</si>
  <si>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</si>
  <si>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</si>
  <si>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</si>
  <si>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</si>
  <si>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</si>
  <si>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</si>
  <si>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</si>
  <si>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</si>
  <si>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</si>
  <si>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</si>
  <si>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</si>
  <si>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</si>
  <si>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</si>
  <si>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</si>
  <si>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</si>
  <si>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</si>
  <si>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</si>
  <si>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</si>
  <si>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</si>
  <si>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</si>
  <si>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</si>
  <si>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</si>
  <si>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</si>
  <si>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</si>
  <si>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</si>
  <si>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</si>
  <si>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</si>
  <si>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</si>
  <si>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</si>
  <si>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</si>
  <si>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</si>
  <si>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</si>
  <si>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</si>
  <si>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</si>
  <si>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</si>
  <si>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</si>
  <si>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</si>
  <si>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</si>
  <si>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</si>
  <si>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</si>
  <si>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</si>
  <si>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</si>
  <si>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</si>
  <si>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</si>
  <si>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</si>
  <si>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</si>
  <si>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</si>
  <si>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</si>
  <si>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</si>
  <si>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</si>
  <si>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</si>
  <si>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</si>
  <si>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</si>
  <si>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</si>
  <si>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</si>
  <si>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</si>
  <si>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</si>
  <si>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</si>
  <si>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</si>
  <si>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</si>
  <si>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</si>
  <si>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</si>
  <si>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</si>
  <si>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</si>
  <si>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</si>
  <si>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</si>
  <si>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</si>
  <si>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</si>
  <si>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</si>
  <si>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</si>
  <si>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</si>
  <si>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</si>
  <si>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</si>
  <si>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</si>
  <si>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</si>
  <si>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</si>
  <si>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</si>
  <si>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</si>
  <si>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</si>
  <si>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</si>
  <si>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</si>
  <si>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</si>
  <si>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</si>
  <si>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</si>
  <si>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</si>
  <si>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</si>
  <si>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</si>
  <si>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</si>
  <si>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</si>
  <si>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</si>
  <si>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</si>
  <si>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</si>
  <si>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</si>
  <si>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</si>
  <si>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</si>
  <si>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</si>
  <si>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</si>
  <si>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</si>
  <si>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</si>
  <si>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</si>
  <si>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</si>
  <si>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</si>
  <si>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</si>
  <si>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</si>
  <si>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</si>
  <si>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</si>
  <si>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</si>
  <si>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</si>
  <si>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</si>
  <si>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</si>
  <si>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</si>
  <si>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</si>
  <si>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</si>
  <si>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</si>
  <si>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</si>
  <si>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</si>
  <si>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</si>
  <si>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</si>
  <si>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</si>
  <si>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</si>
  <si>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</si>
  <si>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</si>
  <si>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</si>
  <si>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</si>
  <si>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</si>
  <si>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</si>
  <si>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</si>
  <si>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</si>
  <si>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</si>
  <si>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</si>
  <si>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</si>
  <si>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</si>
  <si>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</si>
  <si>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</si>
  <si>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</si>
  <si>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</si>
  <si>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</si>
  <si>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</si>
  <si>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</si>
  <si>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</si>
  <si>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</si>
  <si>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</si>
  <si>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</si>
  <si>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</si>
  <si>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</si>
  <si>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</si>
  <si>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</si>
  <si>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</si>
  <si>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</si>
  <si>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</si>
  <si>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</si>
  <si>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</si>
  <si>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</si>
  <si>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</si>
  <si>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</si>
  <si>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</si>
  <si>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</si>
  <si>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</si>
  <si>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</si>
  <si>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</si>
  <si>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</si>
  <si>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</si>
  <si>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</si>
  <si>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</si>
  <si>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</si>
  <si>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</si>
  <si>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</si>
  <si>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</si>
  <si>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</si>
  <si>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</si>
  <si>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</si>
  <si>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</si>
  <si>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</si>
  <si>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</si>
  <si>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</si>
  <si>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</si>
  <si>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</si>
  <si>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</si>
  <si>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</si>
  <si>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</si>
  <si>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</si>
  <si>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</si>
  <si>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</si>
  <si>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</si>
  <si>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</si>
  <si>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</si>
  <si>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</si>
  <si>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</si>
  <si>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</si>
  <si>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</si>
  <si>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</si>
  <si>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</si>
  <si>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</si>
  <si>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</si>
  <si>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</si>
  <si>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</si>
  <si>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</si>
  <si>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</si>
  <si>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</si>
  <si>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</si>
  <si>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</si>
  <si>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</si>
  <si>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</si>
  <si>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</si>
  <si>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</si>
  <si>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</si>
  <si>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</si>
  <si>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</si>
  <si>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</si>
  <si>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</si>
  <si>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</si>
  <si>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</si>
  <si>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</si>
  <si>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</si>
  <si>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</si>
  <si>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</si>
  <si>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</si>
  <si>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</si>
  <si>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</si>
  <si>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</si>
  <si>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</si>
  <si>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</si>
  <si>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</si>
  <si>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</si>
  <si>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</si>
  <si>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</si>
  <si>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</si>
  <si>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</si>
  <si>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</si>
  <si>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</si>
  <si>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</si>
  <si>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</si>
  <si>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</si>
  <si>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</si>
  <si>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</si>
  <si>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</si>
  <si>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</si>
  <si>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</si>
  <si>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</si>
  <si>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</si>
  <si>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</si>
  <si>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</si>
  <si>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</si>
  <si>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</si>
  <si>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</si>
  <si>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</si>
  <si>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</si>
  <si>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</si>
  <si>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</si>
  <si>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</si>
  <si>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</si>
  <si>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</si>
  <si>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</si>
  <si>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</si>
  <si>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</si>
  <si>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</si>
  <si>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</si>
  <si>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</si>
  <si>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</si>
  <si>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</si>
  <si>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</si>
  <si>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</si>
  <si>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</si>
  <si>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</si>
  <si>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</si>
  <si>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</si>
  <si>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</si>
  <si>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</si>
  <si>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</si>
  <si>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</si>
  <si>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</si>
  <si>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</si>
  <si>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</si>
  <si>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</si>
  <si>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</si>
  <si>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</si>
  <si>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</si>
  <si>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</si>
  <si>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</si>
  <si>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</si>
  <si>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</si>
  <si>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</si>
  <si>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</si>
  <si>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</si>
  <si>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</si>
  <si>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</si>
  <si>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</si>
  <si>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</si>
  <si>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</si>
  <si>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</si>
  <si>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</si>
  <si>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</si>
  <si>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</si>
  <si>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</si>
  <si>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</si>
  <si>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</si>
  <si>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</si>
  <si>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</si>
  <si>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</si>
  <si>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</si>
  <si>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</si>
  <si>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</si>
  <si>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</si>
  <si>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</si>
  <si>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</si>
  <si>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</si>
  <si>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</si>
  <si>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</si>
  <si>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</si>
  <si>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</si>
  <si>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</si>
  <si>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</si>
  <si>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</si>
  <si>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</si>
  <si>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</si>
  <si>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</si>
  <si>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</si>
  <si>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</si>
  <si>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</si>
  <si>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</si>
  <si>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</si>
  <si>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</si>
  <si>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</si>
  <si>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</si>
  <si>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</si>
  <si>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</si>
  <si>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</si>
  <si>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</si>
  <si>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</si>
  <si>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</si>
  <si>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</si>
  <si>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</si>
  <si>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</si>
  <si>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</si>
  <si>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</si>
  <si>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</si>
  <si>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</si>
  <si>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</si>
  <si>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</si>
  <si>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</si>
  <si>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</si>
  <si>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</si>
  <si>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</si>
  <si>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</si>
  <si>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</si>
  <si>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</si>
  <si>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</si>
  <si>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</si>
  <si>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</si>
  <si>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</si>
  <si>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</si>
  <si>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</si>
  <si>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</si>
  <si>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</si>
  <si>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</si>
  <si>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</si>
  <si>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</si>
  <si>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</si>
  <si>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</si>
  <si>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</si>
  <si>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</si>
  <si>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</si>
  <si>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</si>
  <si>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</si>
  <si>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</si>
  <si>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</si>
  <si>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</si>
  <si>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</si>
  <si>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</si>
  <si>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</si>
  <si>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</si>
  <si>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</si>
  <si>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</si>
  <si>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</si>
  <si>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</si>
  <si>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</si>
  <si>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</si>
  <si>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</si>
  <si>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</si>
  <si>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</si>
  <si>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</si>
  <si>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</si>
  <si>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</si>
  <si>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</si>
  <si>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</si>
  <si>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</si>
  <si>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</si>
  <si>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</si>
  <si>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</si>
  <si>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</si>
  <si>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</si>
  <si>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</si>
  <si>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</si>
  <si>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</si>
  <si>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</si>
  <si>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</si>
  <si>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</si>
  <si>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</si>
  <si>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</si>
  <si>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</si>
  <si>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</si>
  <si>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</si>
  <si>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</si>
  <si>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</si>
  <si>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</si>
  <si>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</si>
  <si>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</si>
  <si>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</si>
  <si>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</si>
  <si>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</si>
  <si>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</si>
  <si>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</si>
  <si>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</si>
  <si>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</si>
  <si>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</si>
  <si>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</si>
  <si>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</si>
  <si>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</si>
  <si>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</si>
  <si>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</si>
  <si>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</si>
  <si>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</si>
  <si>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</si>
  <si>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</si>
  <si>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</si>
  <si>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</si>
  <si>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</si>
  <si>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</si>
  <si>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</si>
  <si>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</si>
  <si>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</si>
  <si>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</si>
  <si>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</si>
  <si>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</si>
  <si>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</si>
  <si>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</si>
  <si>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</si>
  <si>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</si>
  <si>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</si>
  <si>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</si>
  <si>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</si>
  <si>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</si>
  <si>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</si>
  <si>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</si>
  <si>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</si>
  <si>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</si>
  <si>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</si>
  <si>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</si>
  <si>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</si>
  <si>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</si>
  <si>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</si>
  <si>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</si>
  <si>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</si>
  <si>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</si>
  <si>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</si>
  <si>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</si>
  <si>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</si>
  <si>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</si>
  <si>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</si>
  <si>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</si>
  <si>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</si>
  <si>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</si>
  <si>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</si>
  <si>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</si>
  <si>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</si>
  <si>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</si>
  <si>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</si>
  <si>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</si>
  <si>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</si>
  <si>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</si>
  <si>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</si>
  <si>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</si>
  <si>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</si>
  <si>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</si>
  <si>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</si>
  <si>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</si>
  <si>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</si>
  <si>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</si>
  <si>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</si>
  <si>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</si>
  <si>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</si>
  <si>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</si>
  <si>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</si>
  <si>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</si>
  <si>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</si>
  <si>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</si>
  <si>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</si>
  <si>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</si>
  <si>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</si>
  <si>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</si>
  <si>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</si>
  <si>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</si>
  <si>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</si>
  <si>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</si>
  <si>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</si>
  <si>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</si>
  <si>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</si>
  <si>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</si>
  <si>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</si>
  <si>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</si>
  <si>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</si>
  <si>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</si>
  <si>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</si>
  <si>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</si>
  <si>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</si>
  <si>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</si>
  <si>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</si>
  <si>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</si>
  <si>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</si>
  <si>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</si>
  <si>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</si>
  <si>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</si>
  <si>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</si>
  <si>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</si>
  <si>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</si>
  <si>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</si>
  <si>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</si>
  <si>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</si>
  <si>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</si>
  <si>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</si>
  <si>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</si>
  <si>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</si>
  <si>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</si>
  <si>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</si>
  <si>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</si>
  <si>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</si>
  <si>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</si>
  <si>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</si>
  <si>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</si>
  <si>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</si>
  <si>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</si>
  <si>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</si>
  <si>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</si>
  <si>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</si>
  <si>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</si>
  <si>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</si>
  <si>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</si>
  <si>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</si>
  <si>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</si>
  <si>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</si>
  <si>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</si>
  <si>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</si>
  <si>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</si>
  <si>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</si>
  <si>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</si>
  <si>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</si>
  <si>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</si>
  <si>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</si>
  <si>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</si>
  <si>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</si>
  <si>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</si>
  <si>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</si>
  <si>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</si>
  <si>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</si>
  <si>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</si>
  <si>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</si>
  <si>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</si>
  <si>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</si>
  <si>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</si>
  <si>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</si>
  <si>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</si>
  <si>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</si>
  <si>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</si>
  <si>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</si>
  <si>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</si>
  <si>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</si>
  <si>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</si>
  <si>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</si>
  <si>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</si>
  <si>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</si>
  <si>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</si>
  <si>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</si>
  <si>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</si>
  <si>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</si>
  <si>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</si>
  <si>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</si>
  <si>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</si>
  <si>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</si>
  <si>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</si>
  <si>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</si>
  <si>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</si>
  <si>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</si>
  <si>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</si>
  <si>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</si>
  <si>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</si>
  <si>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</si>
  <si>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</si>
  <si>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</si>
  <si>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</si>
  <si>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</si>
  <si>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</si>
  <si>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</si>
  <si>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</si>
  <si>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</si>
  <si>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</si>
  <si>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</si>
  <si>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</si>
  <si>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</si>
  <si>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</si>
  <si>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</si>
  <si>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</si>
  <si>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</si>
  <si>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</si>
  <si>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</si>
  <si>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</si>
  <si>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</si>
  <si>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</si>
  <si>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</si>
  <si>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</si>
  <si>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</si>
  <si>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</si>
  <si>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</si>
  <si>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</si>
  <si>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</si>
  <si>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</si>
  <si>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</si>
  <si>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</si>
  <si>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</si>
  <si>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</si>
  <si>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</si>
  <si>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</si>
  <si>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</si>
  <si>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</si>
  <si>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</si>
  <si>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</si>
  <si>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</si>
  <si>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</si>
  <si>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</si>
  <si>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</si>
  <si>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</si>
  <si>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</si>
  <si>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</si>
  <si>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</si>
  <si>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</si>
  <si>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</si>
  <si>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</si>
  <si>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</si>
  <si>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</si>
  <si>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</si>
  <si>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</si>
  <si>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</si>
  <si>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</si>
  <si>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</si>
  <si>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</si>
  <si>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</si>
  <si>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</si>
  <si>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</si>
  <si>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</si>
  <si>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</si>
  <si>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</si>
  <si>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</si>
  <si>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</si>
  <si>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</si>
  <si>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</si>
  <si>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</si>
  <si>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</si>
  <si>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</si>
  <si>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</si>
  <si>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</si>
  <si>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</si>
  <si>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</si>
  <si>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</si>
  <si>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</si>
  <si>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</si>
  <si>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</si>
  <si>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</si>
  <si>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</si>
  <si>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</si>
  <si>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</si>
  <si>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</si>
  <si>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</si>
  <si>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</si>
  <si>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</si>
  <si>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</si>
  <si>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</si>
  <si>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</si>
  <si>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</si>
  <si>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</si>
  <si>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</si>
  <si>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</si>
  <si>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</si>
  <si>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</si>
  <si>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</si>
  <si>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</si>
  <si>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</si>
  <si>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</si>
  <si>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</si>
  <si>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</si>
  <si>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</si>
  <si>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</si>
  <si>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</si>
  <si>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</si>
  <si>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</si>
  <si>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</si>
  <si>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</si>
  <si>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</si>
  <si>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</si>
  <si>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</si>
  <si>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</si>
  <si>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</si>
  <si>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</si>
  <si>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</si>
  <si>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</si>
  <si>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</si>
  <si>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</si>
  <si>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</si>
  <si>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</si>
  <si>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</si>
  <si>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</si>
  <si>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</si>
  <si>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</si>
  <si>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</si>
  <si>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</si>
  <si>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</si>
  <si>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</si>
  <si>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</si>
  <si>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</si>
  <si>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</si>
  <si>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</si>
  <si>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</si>
  <si>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</si>
  <si>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</si>
  <si>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</si>
  <si>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</si>
  <si>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</si>
  <si>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</si>
  <si>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</si>
  <si>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</si>
  <si>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</si>
  <si>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</si>
  <si>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</si>
  <si>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</si>
  <si>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</si>
  <si>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</si>
  <si>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</si>
  <si>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</si>
  <si>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</si>
  <si>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</si>
  <si>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</si>
  <si>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</si>
  <si>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</si>
  <si>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</si>
  <si>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</si>
  <si>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</si>
  <si>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</si>
  <si>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</si>
  <si>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</si>
  <si>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</si>
  <si>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</si>
  <si>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</si>
  <si>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</si>
  <si>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</si>
  <si>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</si>
  <si>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</si>
  <si>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</si>
  <si>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</si>
  <si>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</si>
  <si>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</si>
  <si>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</si>
  <si>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</si>
  <si>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</si>
  <si>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</si>
  <si>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</si>
  <si>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</si>
  <si>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</si>
  <si>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</si>
  <si>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</si>
  <si>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</si>
  <si>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</si>
  <si>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</si>
  <si>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</si>
  <si>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</si>
  <si>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</si>
  <si>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</si>
  <si>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</si>
  <si>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</si>
  <si>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</si>
  <si>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</si>
  <si>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</si>
  <si>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</si>
  <si>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</si>
  <si>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</si>
  <si>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</si>
  <si>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</si>
  <si>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</si>
  <si>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</si>
  <si>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</si>
  <si>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</si>
  <si>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</si>
  <si>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</si>
  <si>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</si>
  <si>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</si>
  <si>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</si>
  <si>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</si>
  <si>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</si>
  <si>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</si>
  <si>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</si>
  <si>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</si>
  <si>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</si>
  <si>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</si>
  <si>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</si>
  <si>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</si>
  <si>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</si>
  <si>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</si>
  <si>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</si>
  <si>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</si>
  <si>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</si>
  <si>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</si>
  <si>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</si>
  <si>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</si>
  <si>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</si>
  <si>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</si>
  <si>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</si>
  <si>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</si>
  <si>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</si>
  <si>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</si>
  <si>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</si>
  <si>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</si>
  <si>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</si>
  <si>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</si>
  <si>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</si>
  <si>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</si>
  <si>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</si>
  <si>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</si>
  <si>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</si>
  <si>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</si>
  <si>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</si>
  <si>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</si>
  <si>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</si>
  <si>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</si>
  <si>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</si>
  <si>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</si>
  <si>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</si>
  <si>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</si>
  <si>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</si>
  <si>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</si>
  <si>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</si>
  <si>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</si>
  <si>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</si>
  <si>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</si>
  <si>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</si>
  <si>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</si>
  <si>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</si>
  <si>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</si>
  <si>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</si>
  <si>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</si>
  <si>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</si>
  <si>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</si>
  <si>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</si>
  <si>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</si>
  <si>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</si>
  <si>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</si>
  <si>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</si>
  <si>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</si>
  <si>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</si>
  <si>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</si>
  <si>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</si>
  <si>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</si>
  <si>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</si>
  <si>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</si>
  <si>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</si>
  <si>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</si>
  <si>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</si>
  <si>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</si>
  <si>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</si>
  <si>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</si>
  <si>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</si>
  <si>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</si>
  <si>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</si>
  <si>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</si>
  <si>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</si>
  <si>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</si>
  <si>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</si>
  <si>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</si>
  <si>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</si>
  <si>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</si>
  <si>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</si>
  <si>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</si>
  <si>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</si>
  <si>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</si>
  <si>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</si>
  <si>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</si>
  <si>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</si>
  <si>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</si>
  <si>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</si>
  <si>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</si>
  <si>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</si>
  <si>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</si>
  <si>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</si>
  <si>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</si>
  <si>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</si>
  <si>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</si>
  <si>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</si>
  <si>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</si>
  <si>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</si>
  <si>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</si>
  <si>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</si>
  <si>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</si>
  <si>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</si>
  <si>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</si>
  <si>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</si>
  <si>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</si>
  <si>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</si>
  <si>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</si>
  <si>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</si>
  <si>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</si>
  <si>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</si>
  <si>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</si>
  <si>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</si>
  <si>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</si>
  <si>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</si>
  <si>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</si>
  <si>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</si>
  <si>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</si>
  <si>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</si>
  <si>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</si>
  <si>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</si>
  <si>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</si>
  <si>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</si>
  <si>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</si>
  <si>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</si>
  <si>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</si>
  <si>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</si>
  <si>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</si>
  <si>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</si>
  <si>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</si>
  <si>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</si>
  <si>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</si>
  <si>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</si>
  <si>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</si>
  <si>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</si>
  <si>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</si>
  <si>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</si>
  <si>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</si>
  <si>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</si>
  <si>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</si>
  <si>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</si>
  <si>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</si>
  <si>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</si>
  <si>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</si>
  <si>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</si>
  <si>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</si>
  <si>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</si>
  <si>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</si>
  <si>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</si>
  <si>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</si>
  <si>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</si>
  <si>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</si>
  <si>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</si>
  <si>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</si>
  <si>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</si>
  <si>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</si>
  <si>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</si>
  <si>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</si>
  <si>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</si>
  <si>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</si>
  <si>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</si>
  <si>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</si>
  <si>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</si>
  <si>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</si>
  <si>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</si>
  <si>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</si>
  <si>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</si>
  <si>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</si>
  <si>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</si>
  <si>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</si>
  <si>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</si>
  <si>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</si>
  <si>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</si>
  <si>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</si>
  <si>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</si>
  <si>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</si>
  <si>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</si>
  <si>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</si>
  <si>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</si>
  <si>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</si>
  <si>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</si>
  <si>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</si>
  <si>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</si>
  <si>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</si>
  <si>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</si>
  <si>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</si>
  <si>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</si>
  <si>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</si>
  <si>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</si>
  <si>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</si>
  <si>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</si>
  <si>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</si>
  <si>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</si>
  <si>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</si>
  <si>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</si>
  <si>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</si>
  <si>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</si>
  <si>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</si>
  <si>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</si>
  <si>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</si>
  <si>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</si>
  <si>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</si>
  <si>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</si>
  <si>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</si>
  <si>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</si>
  <si>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</si>
  <si>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</si>
  <si>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</si>
  <si>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</si>
  <si>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</si>
  <si>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</si>
  <si>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</si>
  <si>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</si>
  <si>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</si>
  <si>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</si>
  <si>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</si>
  <si>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</si>
  <si>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</si>
  <si>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</si>
  <si>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</si>
  <si>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</si>
  <si>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</si>
  <si>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</si>
  <si>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</si>
  <si>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</si>
  <si>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</si>
  <si>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</si>
  <si>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</si>
  <si>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</si>
  <si>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</si>
  <si>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</si>
  <si>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</si>
  <si>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</si>
  <si>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</si>
  <si>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</si>
  <si>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</si>
  <si>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</si>
  <si>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</si>
  <si>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</si>
  <si>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</si>
  <si>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</si>
  <si>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</si>
  <si>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</si>
  <si>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</si>
  <si>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</si>
  <si>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</si>
  <si>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</si>
  <si>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</si>
  <si>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</si>
  <si>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</si>
  <si>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</si>
  <si>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</si>
  <si>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</si>
  <si>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</si>
  <si>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</si>
  <si>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</si>
  <si>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</si>
  <si>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</si>
  <si>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</si>
  <si>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</si>
  <si>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</si>
  <si>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</si>
  <si>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</si>
  <si>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</si>
  <si>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</si>
  <si>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</si>
  <si>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</si>
  <si>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</si>
  <si>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</si>
  <si>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</si>
  <si>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</si>
  <si>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</si>
  <si>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</si>
  <si>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</si>
  <si>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</si>
  <si>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</si>
  <si>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</si>
  <si>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</si>
  <si>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</si>
  <si>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</si>
  <si>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</si>
  <si>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</si>
  <si>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</si>
  <si>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</si>
  <si>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</si>
  <si>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</si>
  <si>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</si>
  <si>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</si>
  <si>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</si>
  <si>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</si>
  <si>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</si>
  <si>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</si>
  <si>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</si>
  <si>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</si>
  <si>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</si>
  <si>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</si>
  <si>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</si>
  <si>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</si>
  <si>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</si>
  <si>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</si>
  <si>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</si>
  <si>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</si>
  <si>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</si>
  <si>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</si>
  <si>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</si>
  <si>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</si>
  <si>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</si>
  <si>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</si>
  <si>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</si>
  <si>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</si>
  <si>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</si>
  <si>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</si>
  <si>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</si>
  <si>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</si>
  <si>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</si>
  <si>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</si>
  <si>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</si>
  <si>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</si>
  <si>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</si>
  <si>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</si>
  <si>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</si>
  <si>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</si>
  <si>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</si>
  <si>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</si>
  <si>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</si>
  <si>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</si>
  <si>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</si>
  <si>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</si>
  <si>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</si>
  <si>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</si>
  <si>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</si>
  <si>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</si>
  <si>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</si>
  <si>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</si>
  <si>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</si>
  <si>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</si>
  <si>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</si>
  <si>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</si>
  <si>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</si>
  <si>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</si>
  <si>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</si>
  <si>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</si>
  <si>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</si>
  <si>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</si>
  <si>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</si>
  <si>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</si>
  <si>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</si>
  <si>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</si>
  <si>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</si>
  <si>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</si>
  <si>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</si>
  <si>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</si>
  <si>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</si>
  <si>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</si>
  <si>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</si>
  <si>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</si>
  <si>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</si>
  <si>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</si>
  <si>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</si>
  <si>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</si>
  <si>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</si>
  <si>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</si>
  <si>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</si>
  <si>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</si>
  <si>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</si>
  <si>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</si>
  <si>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</si>
  <si>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</si>
  <si>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</si>
  <si>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</si>
  <si>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</si>
  <si>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</si>
  <si>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</si>
  <si>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</si>
  <si>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</si>
  <si>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</si>
  <si>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</si>
  <si>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</si>
  <si>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</si>
  <si>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</si>
  <si>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</si>
  <si>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</si>
  <si>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</si>
  <si>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</si>
  <si>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</si>
  <si>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</si>
  <si>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</si>
  <si>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</si>
  <si>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</si>
  <si>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</si>
  <si>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</si>
  <si>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</si>
  <si>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</si>
  <si>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</si>
  <si>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</si>
  <si>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</si>
  <si>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</si>
  <si>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</si>
  <si>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</si>
  <si>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</si>
  <si>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</si>
  <si>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</si>
  <si>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</si>
  <si>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</si>
  <si>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</si>
  <si>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</si>
  <si>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</si>
  <si>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</si>
  <si>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</si>
  <si>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</si>
  <si>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</si>
  <si>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</si>
  <si>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</si>
  <si>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</si>
  <si>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</si>
  <si>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</si>
  <si>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</si>
  <si>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</si>
  <si>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</si>
  <si>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</si>
  <si>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</si>
  <si>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</si>
  <si>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</si>
  <si>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</si>
  <si>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</si>
  <si>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</si>
  <si>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</si>
  <si>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</si>
  <si>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</si>
  <si>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</si>
  <si>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</si>
  <si>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</si>
  <si>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</si>
  <si>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</si>
  <si>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</si>
  <si>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</si>
  <si>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</si>
  <si>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</si>
  <si>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</si>
  <si>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</si>
  <si>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</si>
  <si>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</si>
  <si>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</si>
  <si>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</si>
  <si>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</si>
  <si>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</si>
  <si>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</si>
  <si>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</si>
  <si>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</si>
  <si>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</si>
  <si>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</si>
  <si>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</si>
  <si>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</si>
  <si>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</si>
  <si>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</si>
  <si>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</si>
  <si>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</si>
  <si>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</si>
  <si>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</si>
  <si>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</si>
  <si>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</si>
  <si>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</si>
  <si>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</si>
  <si>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</si>
  <si>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</si>
  <si>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</si>
  <si>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</si>
  <si>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</si>
  <si>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</si>
  <si>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</si>
  <si>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</si>
  <si>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</si>
  <si>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</si>
  <si>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</si>
  <si>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</si>
  <si>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</si>
  <si>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</si>
  <si>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</si>
  <si>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</si>
  <si>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</si>
  <si>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</si>
  <si>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</si>
  <si>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</si>
  <si>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</si>
  <si>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</si>
  <si>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</si>
  <si>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</si>
  <si>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</si>
  <si>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</si>
  <si>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</si>
  <si>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</si>
  <si>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</si>
  <si>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</si>
  <si>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</si>
  <si>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</si>
  <si>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</si>
  <si>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</si>
  <si>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</si>
  <si>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</si>
  <si>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</si>
  <si>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</si>
  <si>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</si>
  <si>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</si>
  <si>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</si>
  <si>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</si>
  <si>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</si>
  <si>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</si>
  <si>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</si>
  <si>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</si>
  <si>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</si>
  <si>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</si>
  <si>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</si>
  <si>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</si>
  <si>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</si>
  <si>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</si>
  <si>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</si>
  <si>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</si>
  <si>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</si>
  <si>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</si>
  <si>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</si>
  <si>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</si>
  <si>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</si>
  <si>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</si>
  <si>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</si>
  <si>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</si>
  <si>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</si>
  <si>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</si>
  <si>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</si>
  <si>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</si>
  <si>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</si>
  <si>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</si>
  <si>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</si>
  <si>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</si>
  <si>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</si>
  <si>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</si>
  <si>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</si>
  <si>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</si>
  <si>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</si>
  <si>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</si>
  <si>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</si>
  <si>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</si>
  <si>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</si>
  <si>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</si>
  <si>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</si>
  <si>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</si>
  <si>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</si>
  <si>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</si>
  <si>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</si>
  <si>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</si>
  <si>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</si>
  <si>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</si>
  <si>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</si>
  <si>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</si>
  <si>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</si>
  <si>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</si>
  <si>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</si>
  <si>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</si>
  <si>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</si>
  <si>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</si>
  <si>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</si>
  <si>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</si>
  <si>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</si>
  <si>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</si>
  <si>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</si>
  <si>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</si>
  <si>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</si>
  <si>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</si>
  <si>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</si>
  <si>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</si>
  <si>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</si>
  <si>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</si>
  <si>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</si>
  <si>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</si>
  <si>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</si>
  <si>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</si>
  <si>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</si>
  <si>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</si>
  <si>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</si>
  <si>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</si>
  <si>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</si>
  <si>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</si>
  <si>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</si>
  <si>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</si>
  <si>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</si>
  <si>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</si>
  <si>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</si>
  <si>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</si>
  <si>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</si>
  <si>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</si>
  <si>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</si>
  <si>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</si>
  <si>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</si>
  <si>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</si>
  <si>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</si>
  <si>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</si>
  <si>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</si>
  <si>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</si>
  <si>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</si>
  <si>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</si>
  <si>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</si>
  <si>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</si>
  <si>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</si>
  <si>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</si>
  <si>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</si>
  <si>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</si>
  <si>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</si>
  <si>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</si>
  <si>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</si>
  <si>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</si>
  <si>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</si>
  <si>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</si>
  <si>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</si>
  <si>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</si>
  <si>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</si>
  <si>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</si>
  <si>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</si>
  <si>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</si>
  <si>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</si>
  <si>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</si>
  <si>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</si>
  <si>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</si>
  <si>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</si>
  <si>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</si>
  <si>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</si>
  <si>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</si>
  <si>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</si>
  <si>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</si>
  <si>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</si>
  <si>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</si>
  <si>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</si>
  <si>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</si>
  <si>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</si>
  <si>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</si>
  <si>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</si>
  <si>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</si>
  <si>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</si>
  <si>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</si>
  <si>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</si>
  <si>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</si>
  <si>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</si>
  <si>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</si>
  <si>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</si>
  <si>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</si>
  <si>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</si>
  <si>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</si>
  <si>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</si>
  <si>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</si>
  <si>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</si>
  <si>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</si>
  <si>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</si>
  <si>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</si>
  <si>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</si>
  <si>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</si>
  <si>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</si>
  <si>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</si>
  <si>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</si>
  <si>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</si>
  <si>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</si>
  <si>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</si>
  <si>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</si>
  <si>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</si>
  <si>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</si>
  <si>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</si>
  <si>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</si>
  <si>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</si>
  <si>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</si>
  <si>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</si>
  <si>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</si>
  <si>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</si>
  <si>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</si>
  <si>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</si>
  <si>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</si>
  <si>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</si>
  <si>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</si>
  <si>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</si>
  <si>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</si>
  <si>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</si>
  <si>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</si>
  <si>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</si>
  <si>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</si>
  <si>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</si>
  <si>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</si>
  <si>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</si>
  <si>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</si>
  <si>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</si>
  <si>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</si>
  <si>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</si>
  <si>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</si>
  <si>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</si>
  <si>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</si>
  <si>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</si>
  <si>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</si>
  <si>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</si>
  <si>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</si>
  <si>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</si>
  <si>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</si>
  <si>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</si>
  <si>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</si>
  <si>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</si>
  <si>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</si>
  <si>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</si>
  <si>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</si>
  <si>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</si>
  <si>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</si>
  <si>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</si>
  <si>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</si>
  <si>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</si>
  <si>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</si>
  <si>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</si>
  <si>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</si>
  <si>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</si>
  <si>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</si>
  <si>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</si>
  <si>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</si>
  <si>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</si>
  <si>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</si>
  <si>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</si>
  <si>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</si>
  <si>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</si>
  <si>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</si>
  <si>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</si>
  <si>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</si>
  <si>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</si>
  <si>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</si>
  <si>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</si>
  <si>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</si>
  <si>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</si>
  <si>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</si>
  <si>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</si>
  <si>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</si>
  <si>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</si>
  <si>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</si>
  <si>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</si>
  <si>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</si>
  <si>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</si>
  <si>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</si>
  <si>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</si>
  <si>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</si>
  <si>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</si>
  <si>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</si>
  <si>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</si>
  <si>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</si>
  <si>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</si>
  <si>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</si>
  <si>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</si>
  <si>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</si>
  <si>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</si>
  <si>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</si>
  <si>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</si>
  <si>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</si>
  <si>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</si>
  <si>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</si>
  <si>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</si>
  <si>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</si>
  <si>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</si>
  <si>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</si>
  <si>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</si>
  <si>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</si>
  <si>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</si>
  <si>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</si>
  <si>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</si>
  <si>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</si>
  <si>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</si>
  <si>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</si>
  <si>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</si>
  <si>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</si>
  <si>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</si>
  <si>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</si>
  <si>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</si>
  <si>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</si>
  <si>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</si>
  <si>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</si>
  <si>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</si>
  <si>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</si>
  <si>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</si>
  <si>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</si>
  <si>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</si>
  <si>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</si>
  <si>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</si>
  <si>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</si>
  <si>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</si>
  <si>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</si>
  <si>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</si>
  <si>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</si>
  <si>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</si>
  <si>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</si>
  <si>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</si>
  <si>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</si>
  <si>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</si>
  <si>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</si>
  <si>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</si>
  <si>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</si>
  <si>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</si>
  <si>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</si>
  <si>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</si>
  <si>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</si>
  <si>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</si>
  <si>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</si>
  <si>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</si>
  <si>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</si>
  <si>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</si>
  <si>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</si>
  <si>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</si>
  <si>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</si>
  <si>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</si>
  <si>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</si>
  <si>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</si>
  <si>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</si>
  <si>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</si>
  <si>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</si>
  <si>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</si>
  <si>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</si>
  <si>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</si>
  <si>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</si>
  <si>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</si>
  <si>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</si>
  <si>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</si>
  <si>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</si>
  <si>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</si>
  <si>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</si>
  <si>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</si>
  <si>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</si>
  <si>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</si>
  <si>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</si>
  <si>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</si>
  <si>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</si>
  <si>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</si>
  <si>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</si>
  <si>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</si>
  <si>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</si>
  <si>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</si>
  <si>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</si>
  <si>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</si>
  <si>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</si>
  <si>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</si>
  <si>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</si>
  <si>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</si>
  <si>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</si>
  <si>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</si>
  <si>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</si>
  <si>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</si>
  <si>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</si>
  <si>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</si>
  <si>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</si>
  <si>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</si>
  <si>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</si>
  <si>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</si>
  <si>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</si>
  <si>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</si>
  <si>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</si>
  <si>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</si>
  <si>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</si>
  <si>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</si>
  <si>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</si>
  <si>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</si>
  <si>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</si>
  <si>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</si>
  <si>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</si>
  <si>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</si>
  <si>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</si>
  <si>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</si>
  <si>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</si>
  <si>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</si>
  <si>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</si>
  <si>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</si>
  <si>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</si>
  <si>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</si>
  <si>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</si>
  <si>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</si>
  <si>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</si>
  <si>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</si>
  <si>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</si>
  <si>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</si>
  <si>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</si>
  <si>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</si>
  <si>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</si>
  <si>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</si>
  <si>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</si>
  <si>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</si>
  <si>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</si>
  <si>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</si>
  <si>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</si>
  <si>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</si>
  <si>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</si>
  <si>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</si>
  <si>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</si>
  <si>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</si>
  <si>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</si>
  <si>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</si>
  <si>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</si>
  <si>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</si>
  <si>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</si>
  <si>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</si>
  <si>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</si>
  <si>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</si>
  <si>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</si>
  <si>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</si>
  <si>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</si>
  <si>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</si>
  <si>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</si>
  <si>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</si>
  <si>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</si>
  <si>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</si>
  <si>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</si>
  <si>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</si>
  <si>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</si>
  <si>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</si>
  <si>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</si>
  <si>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</si>
  <si>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</si>
  <si>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</si>
  <si>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</si>
  <si>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</si>
  <si>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</si>
  <si>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</si>
  <si>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</si>
  <si>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</si>
  <si>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</si>
  <si>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</si>
  <si>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</si>
  <si>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</si>
  <si>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</si>
  <si>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</si>
  <si>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</si>
  <si>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</si>
  <si>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</si>
  <si>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</si>
  <si>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</si>
  <si>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</si>
  <si>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</si>
  <si>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</si>
  <si>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</si>
  <si>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</si>
  <si>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</si>
  <si>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</si>
  <si>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</si>
  <si>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</si>
  <si>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</si>
  <si>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</si>
  <si>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</si>
  <si>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</si>
  <si>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</si>
  <si>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</si>
  <si>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</si>
  <si>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</si>
  <si>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</si>
  <si>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</si>
  <si>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</si>
  <si>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</si>
  <si>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</si>
  <si>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</si>
  <si>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</si>
  <si>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</si>
  <si>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</si>
  <si>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</si>
  <si>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</si>
  <si>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</si>
  <si>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</si>
  <si>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</si>
  <si>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</si>
  <si>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</si>
  <si>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</si>
  <si>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</si>
  <si>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</si>
  <si>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</si>
  <si>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</si>
  <si>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</si>
  <si>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</si>
  <si>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</si>
  <si>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</si>
  <si>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</si>
  <si>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</si>
  <si>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</si>
  <si>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</si>
  <si>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</si>
  <si>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</si>
  <si>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</si>
  <si>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</si>
  <si>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</si>
  <si>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</si>
  <si>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</si>
  <si>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</si>
  <si>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</si>
  <si>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</si>
  <si>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</si>
  <si>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</si>
  <si>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</si>
  <si>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</si>
  <si>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</si>
  <si>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</si>
  <si>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</si>
  <si>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</si>
  <si>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</si>
  <si>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</si>
  <si>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</si>
  <si>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</si>
  <si>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</si>
  <si>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</si>
  <si>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</si>
  <si>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</si>
  <si>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</si>
  <si>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</si>
  <si>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</si>
  <si>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</si>
  <si>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</si>
  <si>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</si>
  <si>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</si>
  <si>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</si>
  <si>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</si>
  <si>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</si>
  <si>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</si>
  <si>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</si>
  <si>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</si>
  <si>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</si>
  <si>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</si>
  <si>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</si>
  <si>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</si>
  <si>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</si>
  <si>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</si>
  <si>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</si>
  <si>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</si>
  <si>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</si>
  <si>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</si>
  <si>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</si>
  <si>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</si>
  <si>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</si>
  <si>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</si>
  <si>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</si>
  <si>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</si>
  <si>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</si>
  <si>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</si>
  <si>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</si>
  <si>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</si>
  <si>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</si>
  <si>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</si>
  <si>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</si>
  <si>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</si>
  <si>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</si>
  <si>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</si>
  <si>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</si>
  <si>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</si>
  <si>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</si>
  <si>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</si>
  <si>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</si>
  <si>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</si>
  <si>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</si>
  <si>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</si>
  <si>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</si>
  <si>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</si>
  <si>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</si>
  <si>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</si>
  <si>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</si>
  <si>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</si>
  <si>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</si>
  <si>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</si>
  <si>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</si>
  <si>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</si>
  <si>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</si>
  <si>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</si>
  <si>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</si>
  <si>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</si>
  <si>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</si>
  <si>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</si>
  <si>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</si>
  <si>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</si>
  <si>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</si>
  <si>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</si>
  <si>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</si>
  <si>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</si>
  <si>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</si>
  <si>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</si>
  <si>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</si>
  <si>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</si>
  <si>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</si>
  <si>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</si>
  <si>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</si>
  <si>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</si>
  <si>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</si>
  <si>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</si>
  <si>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</si>
  <si>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</si>
  <si>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</si>
  <si>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</si>
  <si>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</si>
  <si>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</si>
  <si>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</si>
  <si>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</si>
  <si>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</si>
  <si>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</si>
  <si>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</si>
  <si>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</si>
  <si>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</si>
  <si>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</si>
  <si>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</si>
  <si>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</si>
  <si>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</si>
  <si>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</si>
  <si>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</si>
  <si>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</si>
  <si>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</si>
  <si>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</si>
  <si>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</si>
  <si>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</si>
  <si>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</si>
  <si>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</si>
  <si>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</si>
  <si>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</si>
  <si>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</si>
  <si>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</si>
  <si>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</si>
  <si>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</si>
  <si>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</si>
  <si>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</si>
  <si>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</si>
  <si>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</si>
  <si>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</si>
  <si>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</si>
  <si>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</si>
  <si>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</si>
  <si>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</si>
  <si>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</si>
  <si>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</si>
  <si>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</si>
  <si>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</si>
  <si>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</si>
  <si>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</si>
  <si>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</si>
  <si>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</si>
  <si>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</si>
  <si>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</si>
  <si>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</si>
  <si>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</si>
  <si>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</si>
  <si>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</si>
  <si>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</si>
  <si>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</si>
  <si>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</si>
  <si>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</si>
  <si>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</si>
  <si>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</si>
  <si>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</si>
  <si>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</si>
  <si>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</si>
  <si>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</si>
  <si>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</si>
  <si>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</si>
  <si>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</si>
  <si>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</si>
  <si>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</si>
  <si>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</si>
  <si>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</si>
  <si>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</si>
  <si>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</si>
  <si>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</si>
  <si>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</si>
  <si>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</si>
  <si>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</si>
  <si>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</si>
  <si>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</si>
  <si>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</si>
  <si>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</si>
  <si>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</si>
  <si>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</si>
  <si>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</si>
  <si>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</si>
  <si>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</si>
  <si>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</si>
  <si>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</si>
  <si>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</si>
  <si>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</si>
  <si>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</si>
  <si>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</si>
  <si>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</si>
  <si>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</si>
  <si>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</si>
  <si>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</si>
  <si>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</si>
  <si>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</si>
  <si>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</si>
  <si>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</si>
  <si>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</si>
  <si>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</si>
  <si>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</si>
  <si>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</si>
  <si>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</si>
  <si>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</si>
  <si>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</si>
  <si>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</si>
  <si>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</si>
  <si>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</si>
  <si>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</si>
  <si>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</si>
  <si>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</si>
  <si>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</si>
  <si>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</si>
  <si>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</si>
  <si>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</si>
  <si>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</si>
  <si>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</si>
  <si>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</si>
  <si>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</si>
  <si>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</si>
  <si>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</si>
  <si>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</si>
  <si>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</si>
  <si>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</si>
  <si>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</si>
  <si>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</si>
  <si>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</si>
  <si>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</si>
  <si>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</si>
  <si>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</si>
  <si>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</si>
  <si>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</si>
  <si>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</si>
  <si>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</si>
  <si>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</si>
  <si>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</si>
  <si>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</si>
  <si>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</si>
  <si>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</si>
  <si>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</si>
  <si>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</si>
  <si>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</si>
  <si>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</si>
  <si>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</si>
  <si>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</si>
  <si>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</si>
  <si>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</si>
  <si>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</si>
  <si>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</si>
  <si>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</si>
  <si>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</si>
  <si>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</si>
  <si>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</si>
  <si>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</si>
  <si>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</si>
  <si>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</si>
  <si>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</si>
  <si>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</si>
  <si>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</si>
  <si>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</si>
  <si>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</si>
  <si>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</si>
  <si>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</si>
  <si>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</si>
  <si>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</si>
  <si>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</si>
  <si>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</si>
  <si>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</si>
  <si>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</si>
  <si>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</si>
  <si>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</si>
  <si>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</si>
  <si>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</si>
  <si>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</si>
  <si>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</si>
  <si>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</si>
  <si>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</si>
  <si>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</si>
  <si>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</si>
  <si>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</si>
  <si>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</si>
  <si>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</si>
  <si>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</si>
  <si>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</si>
  <si>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</si>
  <si>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</si>
  <si>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</si>
  <si>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</si>
  <si>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</si>
  <si>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</si>
  <si>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</si>
  <si>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</si>
  <si>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</si>
  <si>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</si>
  <si>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</si>
  <si>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</si>
  <si>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</si>
  <si>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</si>
  <si>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</si>
  <si>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</si>
  <si>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</si>
  <si>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</si>
  <si>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</si>
  <si>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</si>
  <si>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</si>
  <si>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</si>
  <si>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</si>
  <si>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</si>
  <si>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</si>
  <si>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</si>
  <si>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</si>
  <si>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</si>
  <si>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</si>
  <si>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</si>
  <si>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</si>
  <si>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</si>
  <si>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</si>
  <si>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</si>
  <si>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</si>
  <si>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</si>
  <si>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</si>
  <si>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</si>
  <si>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</si>
  <si>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</si>
  <si>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</si>
  <si>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</si>
  <si>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</si>
  <si>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</si>
  <si>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</si>
  <si>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</si>
  <si>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</si>
  <si>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</si>
  <si>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</si>
  <si>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</si>
  <si>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</si>
  <si>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</si>
  <si>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</si>
  <si>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</si>
  <si>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</si>
  <si>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</si>
  <si>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</si>
  <si>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</si>
  <si>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</si>
  <si>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</si>
  <si>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</si>
  <si>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</si>
  <si>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</si>
  <si>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</si>
  <si>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</si>
  <si>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</si>
  <si>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</si>
  <si>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</si>
  <si>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</si>
  <si>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</si>
  <si>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</si>
  <si>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</si>
  <si>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</si>
  <si>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</si>
  <si>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</si>
  <si>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</si>
  <si>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</si>
  <si>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</si>
  <si>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</si>
  <si>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</si>
  <si>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</si>
  <si>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</si>
  <si>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</si>
  <si>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</si>
  <si>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</si>
  <si>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</si>
  <si>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</si>
  <si>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</si>
  <si>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</si>
  <si>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</si>
  <si>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</si>
  <si>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</si>
  <si>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</si>
  <si>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</si>
  <si>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</si>
  <si>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</si>
  <si>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</si>
  <si>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</si>
  <si>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</si>
  <si>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</si>
  <si>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</si>
  <si>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</si>
  <si>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</si>
  <si>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</si>
  <si>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</si>
  <si>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</si>
  <si>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</si>
  <si>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</si>
  <si>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</si>
  <si>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</si>
  <si>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</si>
  <si>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</si>
  <si>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</si>
  <si>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</si>
  <si>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</si>
  <si>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</si>
  <si>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</si>
  <si>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</si>
  <si>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</si>
  <si>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</si>
  <si>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</si>
  <si>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</si>
  <si>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</si>
  <si>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</si>
  <si>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</si>
  <si>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</si>
  <si>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</si>
  <si>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</si>
  <si>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</si>
  <si>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</si>
  <si>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</si>
  <si>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</si>
  <si>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</si>
  <si>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</si>
  <si>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</si>
  <si>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</si>
  <si>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</si>
  <si>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</si>
  <si>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</si>
  <si>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</si>
  <si>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</si>
  <si>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</si>
  <si>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</si>
  <si>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</si>
  <si>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</si>
  <si>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</si>
  <si>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</si>
  <si>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</si>
  <si>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</si>
  <si>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</si>
  <si>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</si>
  <si>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</si>
  <si>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</si>
  <si>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</si>
  <si>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</si>
  <si>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</si>
  <si>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</si>
  <si>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</si>
  <si>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</si>
  <si>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</si>
  <si>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</si>
  <si>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</si>
  <si>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</si>
  <si>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</si>
  <si>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</si>
  <si>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</si>
  <si>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</si>
  <si>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</si>
  <si>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</si>
  <si>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</si>
  <si>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</si>
  <si>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</si>
  <si>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</si>
  <si>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</si>
  <si>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</si>
  <si>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</si>
  <si>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</si>
  <si>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</si>
  <si>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</si>
  <si>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</si>
  <si>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</si>
  <si>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</si>
  <si>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</si>
  <si>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</si>
  <si>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</si>
  <si>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</si>
  <si>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</si>
  <si>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</si>
  <si>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</si>
  <si>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</si>
  <si>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</si>
  <si>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</si>
  <si>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</si>
  <si>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</si>
  <si>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</si>
  <si>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</si>
  <si>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</si>
  <si>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</si>
  <si>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</si>
  <si>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</si>
  <si>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</si>
  <si>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</si>
  <si>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</si>
  <si>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</si>
  <si>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</si>
  <si>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</si>
  <si>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</si>
  <si>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</si>
  <si>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</si>
  <si>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</si>
  <si>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</si>
  <si>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</si>
  <si>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</si>
  <si>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</si>
  <si>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</si>
  <si>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</si>
  <si>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</si>
  <si>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</si>
  <si>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</si>
  <si>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</si>
  <si>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</si>
  <si>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</si>
  <si>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</si>
  <si>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</si>
  <si>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</si>
  <si>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</si>
  <si>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</si>
  <si>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</si>
  <si>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</si>
  <si>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</si>
  <si>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</si>
  <si>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</si>
  <si>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</si>
  <si>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</si>
  <si>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</si>
  <si>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</si>
  <si>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</si>
  <si>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</si>
  <si>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</si>
  <si>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</si>
  <si>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</si>
  <si>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</si>
  <si>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</si>
  <si>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</si>
  <si>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</si>
  <si>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</si>
  <si>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</si>
  <si>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</si>
  <si>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</si>
  <si>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</si>
  <si>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</si>
  <si>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</si>
  <si>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</si>
  <si>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</si>
  <si>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</si>
  <si>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</si>
  <si>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</si>
  <si>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</si>
  <si>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</si>
  <si>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</si>
  <si>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</si>
  <si>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</si>
  <si>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</si>
  <si>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</si>
  <si>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</si>
  <si>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</si>
  <si>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</si>
  <si>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</si>
  <si>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</si>
  <si>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</si>
  <si>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</si>
  <si>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</si>
  <si>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</si>
  <si>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</si>
  <si>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</si>
  <si>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</si>
  <si>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</si>
  <si>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</si>
  <si>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</si>
  <si>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</si>
  <si>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</si>
  <si>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</si>
  <si>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</si>
  <si>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</si>
  <si>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</si>
  <si>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</si>
  <si>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</si>
  <si>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</si>
  <si>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</si>
  <si>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</si>
  <si>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</si>
  <si>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</si>
  <si>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</si>
  <si>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</si>
  <si>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</si>
  <si>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</si>
  <si>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</si>
  <si>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</si>
  <si>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</si>
  <si>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</si>
  <si>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</si>
  <si>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</si>
  <si>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</si>
  <si>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</si>
  <si>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</si>
  <si>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</si>
  <si>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</si>
  <si>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</si>
  <si>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</si>
  <si>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</si>
  <si>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</si>
  <si>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</si>
  <si>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</si>
  <si>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</si>
  <si>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</si>
  <si>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</si>
  <si>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</si>
  <si>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</si>
  <si>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</si>
  <si>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</si>
  <si>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</si>
  <si>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</si>
  <si>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</si>
  <si>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</si>
  <si>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</si>
  <si>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</si>
  <si>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</si>
  <si>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</si>
  <si>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</si>
  <si>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</si>
  <si>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</si>
  <si>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</si>
  <si>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</si>
  <si>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</si>
  <si>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</si>
  <si>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</si>
  <si>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</si>
  <si>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</si>
  <si>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</si>
  <si>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</si>
  <si>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</si>
  <si>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</si>
  <si>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</si>
  <si>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</si>
  <si>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</si>
  <si>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</si>
  <si>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</si>
  <si>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</si>
  <si>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</si>
  <si>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</si>
  <si>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</si>
  <si>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</si>
  <si>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</si>
  <si>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</si>
  <si>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</si>
  <si>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</si>
  <si>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</si>
  <si>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</si>
  <si>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</si>
  <si>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</si>
  <si>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</si>
  <si>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</si>
  <si>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</si>
  <si>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</si>
  <si>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</si>
  <si>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</si>
  <si>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</si>
  <si>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</si>
  <si>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</si>
  <si>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</si>
  <si>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</si>
  <si>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</si>
  <si>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</si>
  <si>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</si>
  <si>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</si>
  <si>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</si>
  <si>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</si>
  <si>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</si>
  <si>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</si>
  <si>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</si>
  <si>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</si>
  <si>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</si>
  <si>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</si>
  <si>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</si>
  <si>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</si>
  <si>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</si>
  <si>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</si>
  <si>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</si>
  <si>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</si>
  <si>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</si>
  <si>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</si>
  <si>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</si>
  <si>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</si>
  <si>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</si>
  <si>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</si>
  <si>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</si>
  <si>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</si>
  <si>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</si>
  <si>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</si>
  <si>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</si>
  <si>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</si>
  <si>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</si>
  <si>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</si>
  <si>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</si>
  <si>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</si>
  <si>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</si>
  <si>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</si>
  <si>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</si>
  <si>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</si>
  <si>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</si>
  <si>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</si>
  <si>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</si>
  <si>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</si>
  <si>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</si>
  <si>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</si>
  <si>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</si>
  <si>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</si>
  <si>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</si>
  <si>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</si>
  <si>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</si>
  <si>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</si>
  <si>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</si>
  <si>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</si>
  <si>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</si>
  <si>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</si>
  <si>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</si>
  <si>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</si>
  <si>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</si>
  <si>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</si>
  <si>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</si>
  <si>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</si>
  <si>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</si>
  <si>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</si>
  <si>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</si>
  <si>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</si>
  <si>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</si>
  <si>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</si>
  <si>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</si>
  <si>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</si>
  <si>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</si>
  <si>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</si>
  <si>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</si>
  <si>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</si>
  <si>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</si>
  <si>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</si>
  <si>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</si>
  <si>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</si>
  <si>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</si>
  <si>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</si>
  <si>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</si>
  <si>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</si>
  <si>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</si>
  <si>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</si>
  <si>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</si>
  <si>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</si>
  <si>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</si>
  <si>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</si>
  <si>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</si>
  <si>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</si>
  <si>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</si>
  <si>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</si>
  <si>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</si>
  <si>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</si>
  <si>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</si>
  <si>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</si>
  <si>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</si>
  <si>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</si>
  <si>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</si>
  <si>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</si>
  <si>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</si>
  <si>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</si>
  <si>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</si>
  <si>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</si>
  <si>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</si>
  <si>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</si>
  <si>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</si>
  <si>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</si>
  <si>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</si>
  <si>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</si>
  <si>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</si>
  <si>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</si>
  <si>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</si>
  <si>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</si>
  <si>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</si>
  <si>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</si>
  <si>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</si>
  <si>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</si>
  <si>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</si>
  <si>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</si>
  <si>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</si>
  <si>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</si>
  <si>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</si>
  <si>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</si>
  <si>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</si>
  <si>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</si>
  <si>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</si>
  <si>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</si>
  <si>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</si>
  <si>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</si>
  <si>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</si>
  <si>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</si>
  <si>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</si>
  <si>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</si>
  <si>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</si>
  <si>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</si>
  <si>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</si>
  <si>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</si>
  <si>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</si>
  <si>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</si>
  <si>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</si>
  <si>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</si>
  <si>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</si>
  <si>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</si>
  <si>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</si>
  <si>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</si>
  <si>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</si>
  <si>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</si>
  <si>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</si>
  <si>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</si>
  <si>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</si>
  <si>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</si>
  <si>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</si>
  <si>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</si>
  <si>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</si>
  <si>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</si>
  <si>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</si>
  <si>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</si>
  <si>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</si>
  <si>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</si>
  <si>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</si>
  <si>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</si>
  <si>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</si>
  <si>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</si>
  <si>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</si>
  <si>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</si>
  <si>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</si>
  <si>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</si>
  <si>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</si>
  <si>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</si>
  <si>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</si>
  <si>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</si>
  <si>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</si>
  <si>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</si>
  <si>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</si>
  <si>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</si>
  <si>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</si>
  <si>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</si>
  <si>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</si>
  <si>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</si>
  <si>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</si>
  <si>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</si>
  <si>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</si>
  <si>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</si>
  <si>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</si>
  <si>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</si>
  <si>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</si>
  <si>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</si>
  <si>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</si>
  <si>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</si>
  <si>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</si>
  <si>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</si>
  <si>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</si>
  <si>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</si>
  <si>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</si>
  <si>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</si>
  <si>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</si>
  <si>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</si>
  <si>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</si>
  <si>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</si>
  <si>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</si>
  <si>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</si>
  <si>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</si>
  <si>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</si>
  <si>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</si>
  <si>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</si>
  <si>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</si>
  <si>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</si>
  <si>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</si>
  <si>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</si>
  <si>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</si>
  <si>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</si>
  <si>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</si>
  <si>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</si>
  <si>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</si>
  <si>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</si>
  <si>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</si>
  <si>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</si>
  <si>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</si>
  <si>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</si>
  <si>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</si>
  <si>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</si>
  <si>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</si>
  <si>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</si>
  <si>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</si>
  <si>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</si>
  <si>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</si>
  <si>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</si>
  <si>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</si>
  <si>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</si>
  <si>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</si>
  <si>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</si>
  <si>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</si>
  <si>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</si>
  <si>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</si>
  <si>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</si>
  <si>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</si>
  <si>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</si>
  <si>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</si>
  <si>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</si>
  <si>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</si>
  <si>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</si>
  <si>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</si>
  <si>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</si>
  <si>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</si>
  <si>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</si>
  <si>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</si>
  <si>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</si>
  <si>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</si>
  <si>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</si>
  <si>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</si>
  <si>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</si>
  <si>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</si>
  <si>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</si>
  <si>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</si>
  <si>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</si>
  <si>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</si>
  <si>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</si>
  <si>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</si>
  <si>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</si>
  <si>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</si>
  <si>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</si>
  <si>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</si>
  <si>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</si>
  <si>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</si>
  <si>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</si>
  <si>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</si>
  <si>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</si>
  <si>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</si>
  <si>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</si>
  <si>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</si>
  <si>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</si>
  <si>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</si>
  <si>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</si>
  <si>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</si>
  <si>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</si>
  <si>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</si>
  <si>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</si>
  <si>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</si>
  <si>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</si>
  <si>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</si>
  <si>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</si>
  <si>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</si>
  <si>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</si>
  <si>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</si>
  <si>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</si>
  <si>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</si>
  <si>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</si>
  <si>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</si>
  <si>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</si>
  <si>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</si>
  <si>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</si>
  <si>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</si>
  <si>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</si>
  <si>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</si>
  <si>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</si>
  <si>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</si>
  <si>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</si>
  <si>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</si>
  <si>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</si>
  <si>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</si>
  <si>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</si>
  <si>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</si>
  <si>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</si>
  <si>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</si>
  <si>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</si>
  <si>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</si>
  <si>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</si>
  <si>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</si>
  <si>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</si>
  <si>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</si>
  <si>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</si>
  <si>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</si>
  <si>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</si>
  <si>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</si>
  <si>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</si>
  <si>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</si>
  <si>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</si>
  <si>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</si>
  <si>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</si>
  <si>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</si>
  <si>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</si>
  <si>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</si>
  <si>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</si>
  <si>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</si>
  <si>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</si>
  <si>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</si>
  <si>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</si>
  <si>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</si>
  <si>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</si>
  <si>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</si>
  <si>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</si>
  <si>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</si>
  <si>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</si>
  <si>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</si>
  <si>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</si>
  <si>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</si>
  <si>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</si>
  <si>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</si>
  <si>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</si>
  <si>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</si>
  <si>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</si>
  <si>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</si>
  <si>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</si>
  <si>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</si>
  <si>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</si>
  <si>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</si>
  <si>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</si>
  <si>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</si>
  <si>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</si>
  <si>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</si>
  <si>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</si>
  <si>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</si>
  <si>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</si>
  <si>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</si>
  <si>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</si>
  <si>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</si>
  <si>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</si>
  <si>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</si>
  <si>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</si>
  <si>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</si>
  <si>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</si>
  <si>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</si>
  <si>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</si>
  <si>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</si>
  <si>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</si>
  <si>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</si>
  <si>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</si>
  <si>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</si>
  <si>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</si>
  <si>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</si>
  <si>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</si>
  <si>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</si>
  <si>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</si>
  <si>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</si>
  <si>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</si>
  <si>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</si>
  <si>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</si>
  <si>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</si>
  <si>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</si>
  <si>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</si>
  <si>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</si>
  <si>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</si>
  <si>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</si>
  <si>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</si>
  <si>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</si>
  <si>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</si>
  <si>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</si>
  <si>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</si>
  <si>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</si>
  <si>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</si>
  <si>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</si>
  <si>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</si>
  <si>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</si>
  <si>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</si>
  <si>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</si>
  <si>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</si>
  <si>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</si>
  <si>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</si>
  <si>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</si>
  <si>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</si>
  <si>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</si>
  <si>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</si>
  <si>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</si>
  <si>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</si>
  <si>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</si>
  <si>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</si>
  <si>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</si>
  <si>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</si>
  <si>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</si>
  <si>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</si>
  <si>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</si>
  <si>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</si>
  <si>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</si>
  <si>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</si>
  <si>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</si>
  <si>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</si>
  <si>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</si>
  <si>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</si>
  <si>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</si>
  <si>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</si>
  <si>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</si>
  <si>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</si>
  <si>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</si>
  <si>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</si>
  <si>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</si>
  <si>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</si>
  <si>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</si>
  <si>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</si>
  <si>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</si>
  <si>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</si>
  <si>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</si>
  <si>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</si>
  <si>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</si>
  <si>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</si>
  <si>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</si>
  <si>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</si>
  <si>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</si>
  <si>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</si>
  <si>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</si>
  <si>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</si>
  <si>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</si>
  <si>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</si>
  <si>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</si>
  <si>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</si>
  <si>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</si>
  <si>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</si>
  <si>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</si>
  <si>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</si>
  <si>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</si>
  <si>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</si>
  <si>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</si>
  <si>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</si>
  <si>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</si>
  <si>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</si>
  <si>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</si>
  <si>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</si>
  <si>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</si>
  <si>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</si>
  <si>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</si>
  <si>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</si>
  <si>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</si>
  <si>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</si>
  <si>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</si>
  <si>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</si>
  <si>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</si>
  <si>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</si>
  <si>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</si>
  <si>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</si>
  <si>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</si>
  <si>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</si>
  <si>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</si>
  <si>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</si>
  <si>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</si>
  <si>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</si>
  <si>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</si>
  <si>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</si>
  <si>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</si>
  <si>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</si>
  <si>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</si>
  <si>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</si>
  <si>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</si>
  <si>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</si>
  <si>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</si>
  <si>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</si>
  <si>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</si>
  <si>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</si>
  <si>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</si>
  <si>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</si>
  <si>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</si>
  <si>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</si>
  <si>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</si>
  <si>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</si>
  <si>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</si>
  <si>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</si>
  <si>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</si>
  <si>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</si>
  <si>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</si>
  <si>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</si>
  <si>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</si>
  <si>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</si>
  <si>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</si>
  <si>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</si>
  <si>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</si>
  <si>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</si>
  <si>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</si>
  <si>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</si>
  <si>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</si>
  <si>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</si>
  <si>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</si>
  <si>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</si>
  <si>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</si>
  <si>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</si>
  <si>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</si>
  <si>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</si>
  <si>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</si>
  <si>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</si>
  <si>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</si>
  <si>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</si>
  <si>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</si>
  <si>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</si>
  <si>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</si>
  <si>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</si>
  <si>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</si>
  <si>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</si>
  <si>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</si>
  <si>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</si>
  <si>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</si>
  <si>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</si>
  <si>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</si>
  <si>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</si>
  <si>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</si>
  <si>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</si>
  <si>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</si>
  <si>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</si>
  <si>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</si>
  <si>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</si>
  <si>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</si>
  <si>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</si>
  <si>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</si>
  <si>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</si>
  <si>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</si>
  <si>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</si>
  <si>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</si>
  <si>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</si>
  <si>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</si>
  <si>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</si>
  <si>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</si>
  <si>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</si>
  <si>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</si>
  <si>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</si>
  <si>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</si>
  <si>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</si>
  <si>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</si>
  <si>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</si>
  <si>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</si>
  <si>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</si>
  <si>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</si>
  <si>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</si>
  <si>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</si>
  <si>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</si>
  <si>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</si>
  <si>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</si>
  <si>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</si>
  <si>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</si>
  <si>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</si>
  <si>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</si>
  <si>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</si>
  <si>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</si>
  <si>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</si>
  <si>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</si>
  <si>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</si>
  <si>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</si>
  <si>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</si>
  <si>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</si>
  <si>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</si>
  <si>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</si>
  <si>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</si>
  <si>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</si>
  <si>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</si>
  <si>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</si>
  <si>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</si>
  <si>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</si>
  <si>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</si>
  <si>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</si>
  <si>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</si>
  <si>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</si>
  <si>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</si>
  <si>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</si>
  <si>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</si>
  <si>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</si>
  <si>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</si>
  <si>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</si>
  <si>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</si>
  <si>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</si>
  <si>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</si>
  <si>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</si>
  <si>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</si>
  <si>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</si>
  <si>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</si>
  <si>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</si>
  <si>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</si>
  <si>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</si>
  <si>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</si>
  <si>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</si>
  <si>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</si>
  <si>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</si>
  <si>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</si>
  <si>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</si>
  <si>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</si>
  <si>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</si>
  <si>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</si>
  <si>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</si>
  <si>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</si>
  <si>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</si>
  <si>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</si>
  <si>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</si>
  <si>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</si>
  <si>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</si>
  <si>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</si>
  <si>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</si>
  <si>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</si>
  <si>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</si>
  <si>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</si>
  <si>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</si>
  <si>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</si>
  <si>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</si>
  <si>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</si>
  <si>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</si>
  <si>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</si>
  <si>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</si>
  <si>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</si>
  <si>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</si>
  <si>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</si>
  <si>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</si>
  <si>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</si>
  <si>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</si>
  <si>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</si>
  <si>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</si>
  <si>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</si>
  <si>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</si>
  <si>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</si>
  <si>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</si>
  <si>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</si>
  <si>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</si>
  <si>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</si>
  <si>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</si>
  <si>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</si>
  <si>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</si>
  <si>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</si>
  <si>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</si>
  <si>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</si>
  <si>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</si>
  <si>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</si>
  <si>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</si>
  <si>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</si>
  <si>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</si>
  <si>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</si>
  <si>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</si>
  <si>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</si>
  <si>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</si>
  <si>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</si>
  <si>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</si>
  <si>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</si>
  <si>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</si>
  <si>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</si>
  <si>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</si>
  <si>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</si>
  <si>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</si>
  <si>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</si>
  <si>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</si>
  <si>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</si>
  <si>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</si>
  <si>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</si>
  <si>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</si>
  <si>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</si>
  <si>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</si>
  <si>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</si>
  <si>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</si>
  <si>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</si>
  <si>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</si>
  <si>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</si>
  <si>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</si>
  <si>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</si>
  <si>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</si>
  <si>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</si>
  <si>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</si>
  <si>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</si>
  <si>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</si>
  <si>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</si>
  <si>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</si>
  <si>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</si>
  <si>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</si>
  <si>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</si>
  <si>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</si>
  <si>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</si>
  <si>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</si>
  <si>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</si>
  <si>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</si>
  <si>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</si>
  <si>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</si>
  <si>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</si>
  <si>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</si>
  <si>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</si>
  <si>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</si>
  <si>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</si>
  <si>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</si>
  <si>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</si>
  <si>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</si>
  <si>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</si>
  <si>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</si>
  <si>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</si>
  <si>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</si>
  <si>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</si>
  <si>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</si>
  <si>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</si>
  <si>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</si>
  <si>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</si>
  <si>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</si>
  <si>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</si>
  <si>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</si>
  <si>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</si>
  <si>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</si>
  <si>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</si>
  <si>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</si>
  <si>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</si>
  <si>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</si>
  <si>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</si>
  <si>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</si>
  <si>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</si>
  <si>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</si>
  <si>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</si>
  <si>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</si>
  <si>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</si>
  <si>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</si>
  <si>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</si>
  <si>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</si>
  <si>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</si>
  <si>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</si>
  <si>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</si>
  <si>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</si>
  <si>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</si>
  <si>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</si>
  <si>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</si>
  <si>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</si>
  <si>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</si>
  <si>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</si>
  <si>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</si>
  <si>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</si>
  <si>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</si>
  <si>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</si>
  <si>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</si>
  <si>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</si>
  <si>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</si>
  <si>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</si>
  <si>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</si>
  <si>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</si>
  <si>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</si>
  <si>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</si>
  <si>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</si>
  <si>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</si>
  <si>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</si>
  <si>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</si>
  <si>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</si>
  <si>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</si>
  <si>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</si>
  <si>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</si>
  <si>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</si>
  <si>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</si>
  <si>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</si>
  <si>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</si>
  <si>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</si>
  <si>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</si>
  <si>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</si>
  <si>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</si>
  <si>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</si>
  <si>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</si>
  <si>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</si>
  <si>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</si>
  <si>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</si>
  <si>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</si>
  <si>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</si>
  <si>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</si>
  <si>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</si>
  <si>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</si>
  <si>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</si>
  <si>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</si>
  <si>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</si>
  <si>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</si>
  <si>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</si>
  <si>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</si>
  <si>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</si>
  <si>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</si>
  <si>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</si>
  <si>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</si>
  <si>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</si>
  <si>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</si>
  <si>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</si>
  <si>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</si>
  <si>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</si>
  <si>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</si>
  <si>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</si>
  <si>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</si>
  <si>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</si>
  <si>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</si>
  <si>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</si>
  <si>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</si>
  <si>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</si>
  <si>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</si>
  <si>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</si>
  <si>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</si>
  <si>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</si>
  <si>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</si>
  <si>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</si>
  <si>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</si>
  <si>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</si>
  <si>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</si>
  <si>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</si>
  <si>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</si>
  <si>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</si>
  <si>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</si>
  <si>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</si>
  <si>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</si>
  <si>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</si>
  <si>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</si>
  <si>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</si>
  <si>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</si>
  <si>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</si>
  <si>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</si>
  <si>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</si>
  <si>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</si>
  <si>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</si>
  <si>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</si>
  <si>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</si>
  <si>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</si>
  <si>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</si>
  <si>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</si>
  <si>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</si>
  <si>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</si>
  <si>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</si>
  <si>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</si>
  <si>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</si>
  <si>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</si>
  <si>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</si>
  <si>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</si>
  <si>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</si>
  <si>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</si>
  <si>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</si>
  <si>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</si>
  <si>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</si>
  <si>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</si>
  <si>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</si>
  <si>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</si>
  <si>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</si>
  <si>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</si>
  <si>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</si>
  <si>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</si>
  <si>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</si>
  <si>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</si>
  <si>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</si>
  <si>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</si>
  <si>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</si>
  <si>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</si>
  <si>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</si>
  <si>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</si>
  <si>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</si>
  <si>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</si>
  <si>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</si>
  <si>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</si>
  <si>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</si>
  <si>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</si>
  <si>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</si>
  <si>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</si>
  <si>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</si>
  <si>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</si>
  <si>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</si>
  <si>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</si>
  <si>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</si>
  <si>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</si>
  <si>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</si>
  <si>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</si>
  <si>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</si>
  <si>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</si>
  <si>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</si>
  <si>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</si>
  <si>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</si>
  <si>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</si>
  <si>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</si>
  <si>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</si>
  <si>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</si>
  <si>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</si>
  <si>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</si>
  <si>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</si>
  <si>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</si>
  <si>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</si>
  <si>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</si>
  <si>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</si>
  <si>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</si>
  <si>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</si>
  <si>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</si>
  <si>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</si>
  <si>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</si>
  <si>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</si>
  <si>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</si>
  <si>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</si>
  <si>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</si>
  <si>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</si>
  <si>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</si>
  <si>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</si>
  <si>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</si>
  <si>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</si>
  <si>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</si>
  <si>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</si>
  <si>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</si>
  <si>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</si>
  <si>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</si>
  <si>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</si>
  <si>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</si>
  <si>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</si>
  <si>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</si>
  <si>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</si>
  <si>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</si>
  <si>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</si>
  <si>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</si>
  <si>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</si>
  <si>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</si>
  <si>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</si>
  <si>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</si>
  <si>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</si>
  <si>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</si>
  <si>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</si>
  <si>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</si>
  <si>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</si>
  <si>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</si>
  <si>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</si>
  <si>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</si>
  <si>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</si>
  <si>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</si>
  <si>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</si>
  <si>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</si>
  <si>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</si>
  <si>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</si>
  <si>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</si>
  <si>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</si>
  <si>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</si>
  <si>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</si>
  <si>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</si>
  <si>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</si>
  <si>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</si>
  <si>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</si>
  <si>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</si>
  <si>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</si>
  <si>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</si>
  <si>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</si>
  <si>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</si>
  <si>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</si>
  <si>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</si>
  <si>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</si>
  <si>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</si>
  <si>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</si>
  <si>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</si>
  <si>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</si>
  <si>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</si>
  <si>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</si>
  <si>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</si>
  <si>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</si>
  <si>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</si>
  <si>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</si>
  <si>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</si>
  <si>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</si>
  <si>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</si>
  <si>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</si>
  <si>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</si>
  <si>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</si>
  <si>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</si>
  <si>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</si>
  <si>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</si>
  <si>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</si>
  <si>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</si>
  <si>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</si>
  <si>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</si>
  <si>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</si>
  <si>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</si>
  <si>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</si>
  <si>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</si>
  <si>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</si>
  <si>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</si>
  <si>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</si>
  <si>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</si>
  <si>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</si>
  <si>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</si>
  <si>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</si>
  <si>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</si>
  <si>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</si>
  <si>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</si>
  <si>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</si>
  <si>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</si>
  <si>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</si>
  <si>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</si>
  <si>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</si>
  <si>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</si>
  <si>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</si>
  <si>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</si>
  <si>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</si>
  <si>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</si>
  <si>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</si>
  <si>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</si>
  <si>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</si>
  <si>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</si>
  <si>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</si>
  <si>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</si>
  <si>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</si>
  <si>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</si>
  <si>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</si>
  <si>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</si>
  <si>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</si>
  <si>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</si>
  <si>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</si>
  <si>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</si>
  <si>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</si>
  <si>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</si>
  <si>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</si>
  <si>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</si>
  <si>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</si>
  <si>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</si>
  <si>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</si>
  <si>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</si>
  <si>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</si>
  <si>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</si>
  <si>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</si>
  <si>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</si>
  <si>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</si>
  <si>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</si>
  <si>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</si>
  <si>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</si>
  <si>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</si>
  <si>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</si>
  <si>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</si>
  <si>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</si>
  <si>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</si>
  <si>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</si>
  <si>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</si>
  <si>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</si>
  <si>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</si>
  <si>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</si>
  <si>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</si>
  <si>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</si>
  <si>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</si>
  <si>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</si>
  <si>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</si>
  <si>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</si>
  <si>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</si>
  <si>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</si>
  <si>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</si>
  <si>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</si>
  <si>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</si>
  <si>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</si>
  <si>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</si>
  <si>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</si>
  <si>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</si>
  <si>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</si>
  <si>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</si>
  <si>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</si>
  <si>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</si>
  <si>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</si>
  <si>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</si>
  <si>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</si>
  <si>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</si>
  <si>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</si>
  <si>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</si>
  <si>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</si>
  <si>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</si>
  <si>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</si>
  <si>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</si>
  <si>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</si>
  <si>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</si>
  <si>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</si>
  <si>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</si>
  <si>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</si>
  <si>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</si>
  <si>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</si>
  <si>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</si>
  <si>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</si>
  <si>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</si>
  <si>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</si>
  <si>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</si>
  <si>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</si>
  <si>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</si>
  <si>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</si>
  <si>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</si>
  <si>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</si>
  <si>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</si>
  <si>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</si>
  <si>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</si>
  <si>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</si>
  <si>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</si>
  <si>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</si>
  <si>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</si>
  <si>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</si>
  <si>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</si>
  <si>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</si>
  <si>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</si>
  <si>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</si>
  <si>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</si>
  <si>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</si>
  <si>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</si>
  <si>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</si>
  <si>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</si>
  <si>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</si>
  <si>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</si>
  <si>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</si>
  <si>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</si>
  <si>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</si>
  <si>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</si>
  <si>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</si>
  <si>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</si>
  <si>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</si>
  <si>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</si>
  <si>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</si>
  <si>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</si>
  <si>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</si>
  <si>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</si>
  <si>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</si>
  <si>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</si>
  <si>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</si>
  <si>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</si>
  <si>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</si>
  <si>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</si>
  <si>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</si>
  <si>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</si>
  <si>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</si>
  <si>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</si>
  <si>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</si>
  <si>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</si>
  <si>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</si>
  <si>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</si>
  <si>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</si>
  <si>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</si>
  <si>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</si>
  <si>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</si>
  <si>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</si>
  <si>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</si>
  <si>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</si>
  <si>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</si>
  <si>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</si>
  <si>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</si>
  <si>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</si>
  <si>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</si>
  <si>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</si>
  <si>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</si>
  <si>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</si>
  <si>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</si>
  <si>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</si>
  <si>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</si>
  <si>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</si>
  <si>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</si>
  <si>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</si>
  <si>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</si>
  <si>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</si>
  <si>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</si>
  <si>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</si>
  <si>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</si>
  <si>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</si>
  <si>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</si>
  <si>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</si>
  <si>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</si>
  <si>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</si>
  <si>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</si>
  <si>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</si>
  <si>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</si>
  <si>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</si>
  <si>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</si>
  <si>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</si>
  <si>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</si>
  <si>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</si>
  <si>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</si>
  <si>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</si>
  <si>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</si>
  <si>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</si>
  <si>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</si>
  <si>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</si>
  <si>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</si>
  <si>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</si>
  <si>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</si>
  <si>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</si>
  <si>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</si>
  <si>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</si>
  <si>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</si>
  <si>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</si>
  <si>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</si>
  <si>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</si>
  <si>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</si>
  <si>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</si>
  <si>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</si>
  <si>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</si>
  <si>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</si>
  <si>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</si>
  <si>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</si>
  <si>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</si>
  <si>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</si>
  <si>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</si>
  <si>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</si>
  <si>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</si>
  <si>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</si>
  <si>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</si>
  <si>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</si>
  <si>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</si>
  <si>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</si>
  <si>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</si>
  <si>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</si>
  <si>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</si>
  <si>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</si>
  <si>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</si>
  <si>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</si>
  <si>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</si>
  <si>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</si>
  <si>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</si>
  <si>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</si>
  <si>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</si>
  <si>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</si>
  <si>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</si>
  <si>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</si>
  <si>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</si>
  <si>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</si>
  <si>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</si>
  <si>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</si>
  <si>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</si>
  <si>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</si>
  <si>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</si>
  <si>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</si>
  <si>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</si>
  <si>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</si>
  <si>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</si>
  <si>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</si>
  <si>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</si>
  <si>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</si>
  <si>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</si>
  <si>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</si>
  <si>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</si>
  <si>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</si>
  <si>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</si>
  <si>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</si>
  <si>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</si>
  <si>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</si>
  <si>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</si>
  <si>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</si>
  <si>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</si>
  <si>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</si>
  <si>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</si>
  <si>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</si>
  <si>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</si>
  <si>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</si>
  <si>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</si>
  <si>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</si>
  <si>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</si>
  <si>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</si>
  <si>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</si>
  <si>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</si>
  <si>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</si>
  <si>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</si>
  <si>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</si>
  <si>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</si>
  <si>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</si>
  <si>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</si>
  <si>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</si>
  <si>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</si>
  <si>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</si>
  <si>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</si>
  <si>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</si>
  <si>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</si>
  <si>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</si>
  <si>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</si>
  <si>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</si>
  <si>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</si>
  <si>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</si>
  <si>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</si>
  <si>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</si>
  <si>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</si>
  <si>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</si>
  <si>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</si>
  <si>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</si>
  <si>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</si>
  <si>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</si>
  <si>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</si>
  <si>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</si>
  <si>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</si>
  <si>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</si>
  <si>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</si>
  <si>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</si>
  <si>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</si>
  <si>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</si>
  <si>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</si>
  <si>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</si>
  <si>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</si>
  <si>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</si>
  <si>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</si>
  <si>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</si>
  <si>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</si>
  <si>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</si>
  <si>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</si>
  <si>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</si>
  <si>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</si>
  <si>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</si>
  <si>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</si>
  <si>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</si>
  <si>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</si>
  <si>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</si>
  <si>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</si>
  <si>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</si>
  <si>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</si>
  <si>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</si>
  <si>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</si>
  <si>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</si>
  <si>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</si>
  <si>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</si>
  <si>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</si>
  <si>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</si>
  <si>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</si>
  <si>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</si>
  <si>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</si>
  <si>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</si>
  <si>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</si>
  <si>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</si>
  <si>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</si>
  <si>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</si>
  <si>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</si>
  <si>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</si>
  <si>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</si>
  <si>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</si>
  <si>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</si>
  <si>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</si>
  <si>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</si>
  <si>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</si>
  <si>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</si>
  <si>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</si>
  <si>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</si>
  <si>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</si>
  <si>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</si>
  <si>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</si>
  <si>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</si>
  <si>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</si>
  <si>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</si>
  <si>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</si>
  <si>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</si>
  <si>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</si>
  <si>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</si>
  <si>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</si>
  <si>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</si>
  <si>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</si>
  <si>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</si>
  <si>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</si>
  <si>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</si>
  <si>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</si>
  <si>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</si>
  <si>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</si>
  <si>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</si>
  <si>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</si>
  <si>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</si>
  <si>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</si>
  <si>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</si>
  <si>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</si>
  <si>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</si>
  <si>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</si>
  <si>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</si>
  <si>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</si>
  <si>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</si>
  <si>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</si>
  <si>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</si>
  <si>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</si>
  <si>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</si>
  <si>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</si>
  <si>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</si>
  <si>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</si>
  <si>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</si>
  <si>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</si>
  <si>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</si>
  <si>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</si>
  <si>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</si>
  <si>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</si>
  <si>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</si>
  <si>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</si>
  <si>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</si>
  <si>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</si>
  <si>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</si>
  <si>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</si>
  <si>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</si>
  <si>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</si>
  <si>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</si>
  <si>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</si>
  <si>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</si>
  <si>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</si>
  <si>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</si>
  <si>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</si>
  <si>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</si>
  <si>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</si>
  <si>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</si>
  <si>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</si>
  <si>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</si>
  <si>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</si>
  <si>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</si>
  <si>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</si>
  <si>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</si>
  <si>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</si>
  <si>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</si>
  <si>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</si>
  <si>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</si>
  <si>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</si>
  <si>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</si>
  <si>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</si>
  <si>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</si>
  <si>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</si>
  <si>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</si>
  <si>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</si>
  <si>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</si>
  <si>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</si>
  <si>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</si>
  <si>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</si>
  <si>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</si>
  <si>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</si>
  <si>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</si>
  <si>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</si>
  <si>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</si>
  <si>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</si>
  <si>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</si>
  <si>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</si>
  <si>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</si>
  <si>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</si>
  <si>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</si>
  <si>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</si>
  <si>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</si>
  <si>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</si>
  <si>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</si>
  <si>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</si>
  <si>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</si>
  <si>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</si>
  <si>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</si>
  <si>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</si>
  <si>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</si>
  <si>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</si>
  <si>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</si>
  <si>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</si>
  <si>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</si>
  <si>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</si>
  <si>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</si>
  <si>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</si>
  <si>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</si>
  <si>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</si>
  <si>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</si>
  <si>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</si>
  <si>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</si>
  <si>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</si>
  <si>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</si>
  <si>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</si>
  <si>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</si>
  <si>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</si>
  <si>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</si>
  <si>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</si>
  <si>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</si>
  <si>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</si>
  <si>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</si>
  <si>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</si>
  <si>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</si>
  <si>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</si>
  <si>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</si>
  <si>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</si>
  <si>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</si>
  <si>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</si>
  <si>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</si>
  <si>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</si>
  <si>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</si>
  <si>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</si>
  <si>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</si>
  <si>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</si>
  <si>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</si>
  <si>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</si>
  <si>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</si>
  <si>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</si>
  <si>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</si>
  <si>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</si>
  <si>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</si>
  <si>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</si>
  <si>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</si>
  <si>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</si>
  <si>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</si>
  <si>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</si>
  <si>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</si>
  <si>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</si>
  <si>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</si>
  <si>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</si>
  <si>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</si>
  <si>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</si>
  <si>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</si>
  <si>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</si>
  <si>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</si>
  <si>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</si>
  <si>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</si>
  <si>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</si>
  <si>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</si>
  <si>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</si>
  <si>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</si>
  <si>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</si>
  <si>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</si>
  <si>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</si>
  <si>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</si>
  <si>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</si>
  <si>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</si>
  <si>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</si>
  <si>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</si>
  <si>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</si>
  <si>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</si>
  <si>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</si>
  <si>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</si>
  <si>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</si>
  <si>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</si>
  <si>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</si>
  <si>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</si>
  <si>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</si>
  <si>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</si>
  <si>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</si>
  <si>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</si>
  <si>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</si>
  <si>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</si>
  <si>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</si>
  <si>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</si>
  <si>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</si>
  <si>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</si>
  <si>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</si>
  <si>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</si>
  <si>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</si>
  <si>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</si>
  <si>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</si>
  <si>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</si>
  <si>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</si>
  <si>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</si>
  <si>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</si>
  <si>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</si>
  <si>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</si>
  <si>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</si>
  <si>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</si>
  <si>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</si>
  <si>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</si>
  <si>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</si>
  <si>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</si>
  <si>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</si>
  <si>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</si>
  <si>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</si>
  <si>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</si>
  <si>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</si>
  <si>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</si>
  <si>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</si>
  <si>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</si>
  <si>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</si>
  <si>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</si>
  <si>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</si>
  <si>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</si>
  <si>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</si>
  <si>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</si>
  <si>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</si>
  <si>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</si>
  <si>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</si>
  <si>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</si>
  <si>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</si>
  <si>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</si>
  <si>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</si>
  <si>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</si>
  <si>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</si>
  <si>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</si>
  <si>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</si>
  <si>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</si>
  <si>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</si>
  <si>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</si>
  <si>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</si>
  <si>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</si>
  <si>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</si>
  <si>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</si>
  <si>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</si>
  <si>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</si>
  <si>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</si>
  <si>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</si>
  <si>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</si>
  <si>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</si>
  <si>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</si>
  <si>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</si>
  <si>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</si>
  <si>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</si>
  <si>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</si>
  <si>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</si>
  <si>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</si>
  <si>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</si>
  <si>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</si>
  <si>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</si>
  <si>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</si>
  <si>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</si>
  <si>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</si>
  <si>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</si>
  <si>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</si>
  <si>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</si>
  <si>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</si>
  <si>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</si>
  <si>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</si>
  <si>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</si>
  <si>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</si>
  <si>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</si>
  <si>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</si>
  <si>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</si>
  <si>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</si>
  <si>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</si>
  <si>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</si>
  <si>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</si>
  <si>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</si>
  <si>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</si>
  <si>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</si>
  <si>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</si>
  <si>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</si>
  <si>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</si>
  <si>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</si>
  <si>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</si>
  <si>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</si>
  <si>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</si>
  <si>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</si>
  <si>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</si>
  <si>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</si>
  <si>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</si>
  <si>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</si>
  <si>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</si>
  <si>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</si>
  <si>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</si>
  <si>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</si>
  <si>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</si>
  <si>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</si>
  <si>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</si>
  <si>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</si>
  <si>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</si>
  <si>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</si>
  <si>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</si>
  <si>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</si>
  <si>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</si>
  <si>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</si>
  <si>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</si>
  <si>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</si>
  <si>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</si>
  <si>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</si>
  <si>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</si>
  <si>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</si>
  <si>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</si>
  <si>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</si>
  <si>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</si>
  <si>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</si>
  <si>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</si>
  <si>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</si>
  <si>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</si>
  <si>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</si>
  <si>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</si>
  <si>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</si>
  <si>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</si>
  <si>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</si>
  <si>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</si>
  <si>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</si>
  <si>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</si>
  <si>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</si>
  <si>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</si>
  <si>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</si>
  <si>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</si>
  <si>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</si>
  <si>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</si>
  <si>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</si>
  <si>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</si>
  <si>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</si>
  <si>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</si>
  <si>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</si>
  <si>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</si>
  <si>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</si>
  <si>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</si>
  <si>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</si>
  <si>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</si>
  <si>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</si>
  <si>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</si>
  <si>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</si>
  <si>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</si>
  <si>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</si>
  <si>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</si>
  <si>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</si>
  <si>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</si>
  <si>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</si>
  <si>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</si>
  <si>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</si>
  <si>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</si>
  <si>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</si>
  <si>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</si>
  <si>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</si>
  <si>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</si>
  <si>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</si>
  <si>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</si>
  <si>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</si>
  <si>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</si>
  <si>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</si>
  <si>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</si>
  <si>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</si>
  <si>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</si>
  <si>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</si>
  <si>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</si>
  <si>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</si>
  <si>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</si>
  <si>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</si>
  <si>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</si>
  <si>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</si>
  <si>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</si>
  <si>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</si>
  <si>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</si>
  <si>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</si>
  <si>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</si>
  <si>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</si>
  <si>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</si>
  <si>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</si>
  <si>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</si>
  <si>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</si>
  <si>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</si>
  <si>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</si>
  <si>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</si>
  <si>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</si>
  <si>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</si>
  <si>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</si>
  <si>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</si>
  <si>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</si>
  <si>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</si>
  <si>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</si>
  <si>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</si>
  <si>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</si>
  <si>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</si>
  <si>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</si>
  <si>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</si>
  <si>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</si>
  <si>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</si>
  <si>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</si>
  <si>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</si>
  <si>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</si>
  <si>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</si>
  <si>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</si>
  <si>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</si>
  <si>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</si>
  <si>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</si>
  <si>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</si>
  <si>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</si>
  <si>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</si>
  <si>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</si>
  <si>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</si>
  <si>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</si>
  <si>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</si>
  <si>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</si>
  <si>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</si>
  <si>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</si>
  <si>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</si>
  <si>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</si>
  <si>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</si>
  <si>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</si>
  <si>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</si>
  <si>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</si>
  <si>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</si>
  <si>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</si>
  <si>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</si>
  <si>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</si>
  <si>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</si>
  <si>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</si>
  <si>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</si>
  <si>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</si>
  <si>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</si>
  <si>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</si>
  <si>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</si>
  <si>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</si>
  <si>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</si>
  <si>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</si>
  <si>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</si>
  <si>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</si>
  <si>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</si>
  <si>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</si>
  <si>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</si>
  <si>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</si>
  <si>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</si>
  <si>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</si>
  <si>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</si>
  <si>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</si>
  <si>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</si>
  <si>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</si>
  <si>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</si>
  <si>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</si>
  <si>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</si>
  <si>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</si>
  <si>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</si>
  <si>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</si>
  <si>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</si>
  <si>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</si>
  <si>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</si>
  <si>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</si>
  <si>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</si>
  <si>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</si>
  <si>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</si>
  <si>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</si>
  <si>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</si>
  <si>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</si>
  <si>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</si>
  <si>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</si>
  <si>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</si>
  <si>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</si>
  <si>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</si>
  <si>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</si>
  <si>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</si>
  <si>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</si>
  <si>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</si>
  <si>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</si>
  <si>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</si>
  <si>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</si>
  <si>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</si>
  <si>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</si>
  <si>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</si>
  <si>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</si>
  <si>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</si>
  <si>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</si>
  <si>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</si>
  <si>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</si>
  <si>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</si>
  <si>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</si>
  <si>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</si>
  <si>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</si>
  <si>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</si>
  <si>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</si>
  <si>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</si>
  <si>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</si>
  <si>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</si>
  <si>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</si>
  <si>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</si>
  <si>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</si>
  <si>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</si>
  <si>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</si>
  <si>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</si>
  <si>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</si>
  <si>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</si>
  <si>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</si>
  <si>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</si>
  <si>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</si>
  <si>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</si>
  <si>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</si>
  <si>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</si>
  <si>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</si>
  <si>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</si>
  <si>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</si>
  <si>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</si>
  <si>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</si>
  <si>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</si>
  <si>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</si>
  <si>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</si>
  <si>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</si>
  <si>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</si>
  <si>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</si>
  <si>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</si>
  <si>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</si>
  <si>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</si>
  <si>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</si>
  <si>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</si>
  <si>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</si>
  <si>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</si>
  <si>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</si>
  <si>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</si>
  <si>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</si>
  <si>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</si>
  <si>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</si>
  <si>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</si>
  <si>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</si>
  <si>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</si>
  <si>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</si>
  <si>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</si>
  <si>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</si>
  <si>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</si>
  <si>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</si>
  <si>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</si>
  <si>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</si>
  <si>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</si>
  <si>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</si>
  <si>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</si>
  <si>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</si>
  <si>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</si>
  <si>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</si>
  <si>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</si>
  <si>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</si>
  <si>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</si>
  <si>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</si>
  <si>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</si>
  <si>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</si>
  <si>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</si>
  <si>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</si>
  <si>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</si>
  <si>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</si>
  <si>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</si>
  <si>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</si>
  <si>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</si>
  <si>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</si>
  <si>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</si>
  <si>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</si>
  <si>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</si>
  <si>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</si>
  <si>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</si>
  <si>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</si>
  <si>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</si>
  <si>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</si>
  <si>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</si>
  <si>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</si>
  <si>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</si>
  <si>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</si>
  <si>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</si>
  <si>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</si>
  <si>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</si>
  <si>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</si>
  <si>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</si>
  <si>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</si>
  <si>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</si>
  <si>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</si>
  <si>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</si>
  <si>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</si>
  <si>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</si>
  <si>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</si>
  <si>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</si>
  <si>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</si>
  <si>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</si>
  <si>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</si>
  <si>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</si>
  <si>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</si>
  <si>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</si>
  <si>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</si>
  <si>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</si>
  <si>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</si>
  <si>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</si>
  <si>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</si>
  <si>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</si>
  <si>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</si>
  <si>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</si>
  <si>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</si>
  <si>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</si>
  <si>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</si>
  <si>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</si>
  <si>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</si>
  <si>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</si>
  <si>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</si>
  <si>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</si>
  <si>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</si>
  <si>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</si>
  <si>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</si>
  <si>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</si>
  <si>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</si>
  <si>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</si>
  <si>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</si>
  <si>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</si>
  <si>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</si>
  <si>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</si>
  <si>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</si>
  <si>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</si>
  <si>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</si>
  <si>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</si>
  <si>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</si>
  <si>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</si>
  <si>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</si>
  <si>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</si>
  <si>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</si>
  <si>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</si>
  <si>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</si>
  <si>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</si>
  <si>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</si>
  <si>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</si>
  <si>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</si>
  <si>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</si>
  <si>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</si>
  <si>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</si>
  <si>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</si>
  <si>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</si>
  <si>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</si>
  <si>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</si>
  <si>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</si>
  <si>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</si>
  <si>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</si>
  <si>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</si>
  <si>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</si>
  <si>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</si>
  <si>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</si>
  <si>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</si>
  <si>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</si>
  <si>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</si>
  <si>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</si>
  <si>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</si>
  <si>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</si>
  <si>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</si>
  <si>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</si>
  <si>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</si>
  <si>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</si>
  <si>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</si>
  <si>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</si>
  <si>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</si>
  <si>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</si>
  <si>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</si>
  <si>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</si>
  <si>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</si>
  <si>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</si>
  <si>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</si>
  <si>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</si>
  <si>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</si>
  <si>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</si>
  <si>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</si>
  <si>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</si>
  <si>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</si>
  <si>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</si>
  <si>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</si>
  <si>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</si>
  <si>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</si>
  <si>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</si>
  <si>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</si>
  <si>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</si>
  <si>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</si>
  <si>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</si>
  <si>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</si>
  <si>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</si>
  <si>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</si>
  <si>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</si>
  <si>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</si>
  <si>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</si>
  <si>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</si>
  <si>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</si>
  <si>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</si>
  <si>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</si>
  <si>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</si>
  <si>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</si>
  <si>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</si>
  <si>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</si>
  <si>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</si>
  <si>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</si>
  <si>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</si>
  <si>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</si>
  <si>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</si>
  <si>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</si>
  <si>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</si>
  <si>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</si>
  <si>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</si>
  <si>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</si>
  <si>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</si>
  <si>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</si>
  <si>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</si>
  <si>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</si>
  <si>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</si>
  <si>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</si>
  <si>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</si>
  <si>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</si>
  <si>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</si>
  <si>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</si>
  <si>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</si>
  <si>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</si>
  <si>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</si>
  <si>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</si>
  <si>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</si>
  <si>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</si>
  <si>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</si>
  <si>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</si>
  <si>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</si>
  <si>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</si>
  <si>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</si>
  <si>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</si>
  <si>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</si>
  <si>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</si>
  <si>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</si>
  <si>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</si>
  <si>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</si>
  <si>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</si>
  <si>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</si>
  <si>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</si>
  <si>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</si>
  <si>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</si>
  <si>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</si>
  <si>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</si>
  <si>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</si>
  <si>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</si>
  <si>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</si>
  <si>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</si>
  <si>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</si>
  <si>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</si>
  <si>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</si>
  <si>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</si>
  <si>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</si>
  <si>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</si>
  <si>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</si>
  <si>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</si>
  <si>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</si>
  <si>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</si>
  <si>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</si>
  <si>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</si>
  <si>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</si>
  <si>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</si>
  <si>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</si>
  <si>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</si>
  <si>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</si>
  <si>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</si>
  <si>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</si>
  <si>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</si>
  <si>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</si>
  <si>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</si>
  <si>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</si>
  <si>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</si>
  <si>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</si>
  <si>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</si>
  <si>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</si>
  <si>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</si>
  <si>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</si>
  <si>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</si>
  <si>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</si>
  <si>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</si>
  <si>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</si>
  <si>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</si>
  <si>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</si>
  <si>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</si>
  <si>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</si>
  <si>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</si>
  <si>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</si>
  <si>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</si>
  <si>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</si>
  <si>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</si>
  <si>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</si>
  <si>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</si>
  <si>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</si>
  <si>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</si>
  <si>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</si>
  <si>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</si>
  <si>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</si>
  <si>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</si>
  <si>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</si>
  <si>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</si>
  <si>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</si>
  <si>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</si>
  <si>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</si>
  <si>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</si>
  <si>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</si>
  <si>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</si>
  <si>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</si>
  <si>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</si>
  <si>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</si>
  <si>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</si>
  <si>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</si>
  <si>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</si>
  <si>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</si>
  <si>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</si>
  <si>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</si>
  <si>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</si>
  <si>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</si>
  <si>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</si>
  <si>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</si>
  <si>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</si>
  <si>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</si>
  <si>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</si>
  <si>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</si>
  <si>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</si>
  <si>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</si>
  <si>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</si>
  <si>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</si>
  <si>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</si>
  <si>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</si>
  <si>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</si>
  <si>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</si>
  <si>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</si>
  <si>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</si>
  <si>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</si>
  <si>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</si>
  <si>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</si>
  <si>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</si>
  <si>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</si>
  <si>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</si>
  <si>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</si>
  <si>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</si>
  <si>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</si>
  <si>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</si>
  <si>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</si>
  <si>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</si>
  <si>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</si>
  <si>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</si>
  <si>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</si>
  <si>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</si>
  <si>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</si>
  <si>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</si>
  <si>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</si>
  <si>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</si>
  <si>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</si>
  <si>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</si>
  <si>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</si>
  <si>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</si>
  <si>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</si>
  <si>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</si>
  <si>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</si>
  <si>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</si>
  <si>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</si>
  <si>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</si>
  <si>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</si>
  <si>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</si>
  <si>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</si>
  <si>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</si>
  <si>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</si>
  <si>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</si>
  <si>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</si>
  <si>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</si>
  <si>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</si>
  <si>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</si>
  <si>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</si>
  <si>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</si>
  <si>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</si>
  <si>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</si>
  <si>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</si>
  <si>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</si>
  <si>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</si>
  <si>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</si>
  <si>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</si>
  <si>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</si>
  <si>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</si>
  <si>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</si>
  <si>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</si>
  <si>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</si>
  <si>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</si>
  <si>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</si>
  <si>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</si>
  <si>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</si>
  <si>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</si>
  <si>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</si>
  <si>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</si>
  <si>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</si>
  <si>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</si>
  <si>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</si>
  <si>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</si>
  <si>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</si>
  <si>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</si>
  <si>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</si>
  <si>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</si>
  <si>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</si>
  <si>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</si>
  <si>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</si>
  <si>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</si>
  <si>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</si>
  <si>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</si>
  <si>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</si>
  <si>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</si>
  <si>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</si>
  <si>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</si>
  <si>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</si>
  <si>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</si>
  <si>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</si>
  <si>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</si>
  <si>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</si>
  <si>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</si>
  <si>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</si>
  <si>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</si>
  <si>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</si>
  <si>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</si>
  <si>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</si>
  <si>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</si>
  <si>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</si>
  <si>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</si>
  <si>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</si>
  <si>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</si>
  <si>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</si>
  <si>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</si>
  <si>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</si>
  <si>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</si>
  <si>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</si>
  <si>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</si>
  <si>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</si>
  <si>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</si>
  <si>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</si>
  <si>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</si>
  <si>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</si>
  <si>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</si>
  <si>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</si>
  <si>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</si>
  <si>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</si>
  <si>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</si>
  <si>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</si>
  <si>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</si>
  <si>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</si>
  <si>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</si>
  <si>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</si>
  <si>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</si>
  <si>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</si>
  <si>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</si>
  <si>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</si>
  <si>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</si>
  <si>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</si>
  <si>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</si>
  <si>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</si>
  <si>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</si>
  <si>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</si>
  <si>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</si>
  <si>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</si>
  <si>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</si>
  <si>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</si>
  <si>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</si>
  <si>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</si>
  <si>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</si>
  <si>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</si>
  <si>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</si>
  <si>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</si>
  <si>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</si>
  <si>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</si>
  <si>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</si>
  <si>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</si>
  <si>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</si>
  <si>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</si>
  <si>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</si>
  <si>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</si>
  <si>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</si>
  <si>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</si>
  <si>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</si>
  <si>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</si>
  <si>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</si>
  <si>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</si>
  <si>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</si>
  <si>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</si>
  <si>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</si>
  <si>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</si>
  <si>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</si>
  <si>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</si>
  <si>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</si>
  <si>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</si>
  <si>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</si>
  <si>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</si>
  <si>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</si>
  <si>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</si>
  <si>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</si>
  <si>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</si>
  <si>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</si>
  <si>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</si>
  <si>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</si>
  <si>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</si>
  <si>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</si>
  <si>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</si>
  <si>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</si>
  <si>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</si>
  <si>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</si>
  <si>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</si>
  <si>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</si>
  <si>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</si>
  <si>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</si>
  <si>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</si>
  <si>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</si>
  <si>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</si>
  <si>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</si>
  <si>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</si>
  <si>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</si>
  <si>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</si>
  <si>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</si>
  <si>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</si>
  <si>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</si>
  <si>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</si>
  <si>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</si>
  <si>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</si>
  <si>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</si>
  <si>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</si>
  <si>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</si>
  <si>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</si>
  <si>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</si>
  <si>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</si>
  <si>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</si>
  <si>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</si>
  <si>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</si>
  <si>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</si>
  <si>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</si>
  <si>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</si>
  <si>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</si>
  <si>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</si>
  <si>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</si>
  <si>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</si>
  <si>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</si>
  <si>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</si>
  <si>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</si>
  <si>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</si>
  <si>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</si>
  <si>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</si>
  <si>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</si>
  <si>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</si>
  <si>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</si>
  <si>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</si>
  <si>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</si>
  <si>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</si>
  <si>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</si>
  <si>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</si>
  <si>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</si>
  <si>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</si>
  <si>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</si>
  <si>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</si>
  <si>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</si>
  <si>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</si>
  <si>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</si>
  <si>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</si>
  <si>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</si>
  <si>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</si>
  <si>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</si>
  <si>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</si>
  <si>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</si>
  <si>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</si>
  <si>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</si>
  <si>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</si>
  <si>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</si>
  <si>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</si>
  <si>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</si>
  <si>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</si>
  <si>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</si>
  <si>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</si>
  <si>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</si>
  <si>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</si>
  <si>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</si>
  <si>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</si>
  <si>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</si>
  <si>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</si>
  <si>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</si>
  <si>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</si>
  <si>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</si>
  <si>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</si>
  <si>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</si>
  <si>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</si>
  <si>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</si>
  <si>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</si>
  <si>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</si>
  <si>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</si>
  <si>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</si>
  <si>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</si>
  <si>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</si>
  <si>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</si>
  <si>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</si>
  <si>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</si>
  <si>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</si>
  <si>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</si>
  <si>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</si>
  <si>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</si>
  <si>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</si>
  <si>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</si>
  <si>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</si>
  <si>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</si>
  <si>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</si>
  <si>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</si>
  <si>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</si>
  <si>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</si>
  <si>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</si>
  <si>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</si>
  <si>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</si>
  <si>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</si>
  <si>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</si>
  <si>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</si>
  <si>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</si>
  <si>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</si>
  <si>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</si>
  <si>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</si>
  <si>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</si>
  <si>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</si>
  <si>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</si>
  <si>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</si>
  <si>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</si>
  <si>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</si>
  <si>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</si>
  <si>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</si>
  <si>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</si>
  <si>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</si>
  <si>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</si>
  <si>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</si>
  <si>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</si>
  <si>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</si>
  <si>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</si>
  <si>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</si>
  <si>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</si>
  <si>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</si>
  <si>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</si>
  <si>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</si>
  <si>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</si>
  <si>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</si>
  <si>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</si>
  <si>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</si>
  <si>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</si>
  <si>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</si>
  <si>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</si>
  <si>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</si>
  <si>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</si>
  <si>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</si>
  <si>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</si>
  <si>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</si>
  <si>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</si>
  <si>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</si>
  <si>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</si>
  <si>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</si>
  <si>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</si>
  <si>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</si>
  <si>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</si>
  <si>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</si>
  <si>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</si>
  <si>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</si>
  <si>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</si>
  <si>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</si>
  <si>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</si>
  <si>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</si>
  <si>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</si>
  <si>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</si>
  <si>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</si>
  <si>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</si>
  <si>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</si>
  <si>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</si>
  <si>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</si>
  <si>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</si>
  <si>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</si>
  <si>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</si>
  <si>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</si>
  <si>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</si>
  <si>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</si>
  <si>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</si>
  <si>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</si>
  <si>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</si>
  <si>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</si>
  <si>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</si>
  <si>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</si>
  <si>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</si>
  <si>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</si>
  <si>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</si>
  <si>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</si>
  <si>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</si>
  <si>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</si>
  <si>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</si>
  <si>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</si>
  <si>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</si>
  <si>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</si>
  <si>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</si>
  <si>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</si>
  <si>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</si>
  <si>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</si>
  <si>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</si>
  <si>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</si>
  <si>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</si>
  <si>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</si>
  <si>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</si>
  <si>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</si>
  <si>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</si>
  <si>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</si>
  <si>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</si>
  <si>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</si>
  <si>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</si>
  <si>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</si>
  <si>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</si>
  <si>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</si>
  <si>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</si>
  <si>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</si>
  <si>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</si>
  <si>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</si>
  <si>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</si>
  <si>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</si>
  <si>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</si>
  <si>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</si>
  <si>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</si>
  <si>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</si>
  <si>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</si>
  <si>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</si>
  <si>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</si>
  <si>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</si>
  <si>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</si>
  <si>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</si>
  <si>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</si>
  <si>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</si>
  <si>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</si>
  <si>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</si>
  <si>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</si>
  <si>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</si>
  <si>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</si>
  <si>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</si>
  <si>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</si>
  <si>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</si>
  <si>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</si>
  <si>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</si>
  <si>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</si>
  <si>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</si>
  <si>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</si>
  <si>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</si>
  <si>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</si>
  <si>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</si>
  <si>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</si>
  <si>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</si>
  <si>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</si>
  <si>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</si>
  <si>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</si>
  <si>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</si>
  <si>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</si>
  <si>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</si>
  <si>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</si>
  <si>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</si>
  <si>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</si>
  <si>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</si>
  <si>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</si>
  <si>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</si>
  <si>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</si>
  <si>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</si>
  <si>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</si>
  <si>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</si>
  <si>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</si>
  <si>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</si>
  <si>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</si>
  <si>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</si>
  <si>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</si>
  <si>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</si>
  <si>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</si>
  <si>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</si>
  <si>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</si>
  <si>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</si>
  <si>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</si>
  <si>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</si>
  <si>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</si>
  <si>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</si>
  <si>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</si>
  <si>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</si>
  <si>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</si>
  <si>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</si>
  <si>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</si>
  <si>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</si>
  <si>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</si>
  <si>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</si>
  <si>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</si>
  <si>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</si>
  <si>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</si>
  <si>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</si>
  <si>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</si>
  <si>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</si>
  <si>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</si>
  <si>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</si>
  <si>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</si>
  <si>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</si>
  <si>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</si>
  <si>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</si>
  <si>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</si>
  <si>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</si>
  <si>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</si>
  <si>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</si>
  <si>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</si>
  <si>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</si>
  <si>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</si>
  <si>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</si>
  <si>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</si>
  <si>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</si>
  <si>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</si>
  <si>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</si>
  <si>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</si>
  <si>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</si>
  <si>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</si>
  <si>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</si>
  <si>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</si>
  <si>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</si>
  <si>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</si>
  <si>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</si>
  <si>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</si>
  <si>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</si>
  <si>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</si>
  <si>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</si>
  <si>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</si>
  <si>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</si>
  <si>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</si>
  <si>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</si>
  <si>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</si>
  <si>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</si>
  <si>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</si>
  <si>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</si>
  <si>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</si>
  <si>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</si>
  <si>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</si>
  <si>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</si>
  <si>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</si>
  <si>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</si>
  <si>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</si>
  <si>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</si>
  <si>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</si>
  <si>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</si>
  <si>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</si>
  <si>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</si>
  <si>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</si>
  <si>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</si>
  <si>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</si>
  <si>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</si>
  <si>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</si>
  <si>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</si>
  <si>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</si>
  <si>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</si>
  <si>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</si>
  <si>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</si>
  <si>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</si>
  <si>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</si>
  <si>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</si>
  <si>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</si>
  <si>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</si>
  <si>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</si>
  <si>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</si>
  <si>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</si>
  <si>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</si>
  <si>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</si>
  <si>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</si>
  <si>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</si>
  <si>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</si>
  <si>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</si>
  <si>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</si>
  <si>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</si>
  <si>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</si>
  <si>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</si>
  <si>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</si>
  <si>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</si>
  <si>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</si>
  <si>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</si>
  <si>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</si>
  <si>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</si>
  <si>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</si>
  <si>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</si>
  <si>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</si>
  <si>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</si>
  <si>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</si>
  <si>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</si>
  <si>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</si>
  <si>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</si>
  <si>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</si>
  <si>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</si>
  <si>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</si>
  <si>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</si>
  <si>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</si>
  <si>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</si>
  <si>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</si>
  <si>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</si>
  <si>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</si>
  <si>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</si>
  <si>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</si>
  <si>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</si>
  <si>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</si>
  <si>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</si>
  <si>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</si>
  <si>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</si>
  <si>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</si>
  <si>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</si>
  <si>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</si>
  <si>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</si>
  <si>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</si>
  <si>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</si>
  <si>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</si>
  <si>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</si>
  <si>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</si>
  <si>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</si>
  <si>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</si>
  <si>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</si>
  <si>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</si>
  <si>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</si>
  <si>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</si>
  <si>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</si>
  <si>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</si>
  <si>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</si>
  <si>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</si>
  <si>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</si>
  <si>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</si>
  <si>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</si>
  <si>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</si>
  <si>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</si>
  <si>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</si>
  <si>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</si>
  <si>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</si>
  <si>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</si>
  <si>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</si>
  <si>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</si>
  <si>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</si>
  <si>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</si>
  <si>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</si>
  <si>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</si>
  <si>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</si>
  <si>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</si>
  <si>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</si>
  <si>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</si>
  <si>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</si>
  <si>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</si>
  <si>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</si>
  <si>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</si>
  <si>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</si>
  <si>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</si>
  <si>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</si>
  <si>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</si>
  <si>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</si>
  <si>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</si>
  <si>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</si>
  <si>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</si>
  <si>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</si>
  <si>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</si>
  <si>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</si>
  <si>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</si>
  <si>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</si>
  <si>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</si>
  <si>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</si>
  <si>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</si>
  <si>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</si>
  <si>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</si>
  <si>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</si>
  <si>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</si>
  <si>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</si>
  <si>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</si>
  <si>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</si>
  <si>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</si>
  <si>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</si>
  <si>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</si>
  <si>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</si>
  <si>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</si>
  <si>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</si>
  <si>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</si>
  <si>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</si>
  <si>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</si>
  <si>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</si>
  <si>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</si>
  <si>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</si>
  <si>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</si>
  <si>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</si>
  <si>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</si>
  <si>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</si>
  <si>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</si>
  <si>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</si>
  <si>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</si>
  <si>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</si>
  <si>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</si>
  <si>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</si>
  <si>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</si>
  <si>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</si>
  <si>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</si>
  <si>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</si>
  <si>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</si>
  <si>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</si>
  <si>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</si>
  <si>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</si>
  <si>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</si>
  <si>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</si>
  <si>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</si>
  <si>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</si>
  <si>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</si>
  <si>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</si>
  <si>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</si>
  <si>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</si>
  <si>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</si>
  <si>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</si>
  <si>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</si>
  <si>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</si>
  <si>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</si>
  <si>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</si>
  <si>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</si>
  <si>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</si>
  <si>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</si>
  <si>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</si>
  <si>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</si>
  <si>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</si>
  <si>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</si>
  <si>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</si>
  <si>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</si>
  <si>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</si>
  <si>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</si>
  <si>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</si>
  <si>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</si>
  <si>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</si>
  <si>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</si>
  <si>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</si>
  <si>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</si>
  <si>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</si>
  <si>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</si>
  <si>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</si>
  <si>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</si>
  <si>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</si>
  <si>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</si>
  <si>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</si>
  <si>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</si>
  <si>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</si>
  <si>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</si>
  <si>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</si>
  <si>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</si>
  <si>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</si>
  <si>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</si>
  <si>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</si>
  <si>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</si>
  <si>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</si>
  <si>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</si>
  <si>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</si>
  <si>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</si>
  <si>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</si>
  <si>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</si>
  <si>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</si>
  <si>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</si>
  <si>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</si>
  <si>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</si>
  <si>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</si>
  <si>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</si>
  <si>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</si>
  <si>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</si>
  <si>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</si>
  <si>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</si>
  <si>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</si>
  <si>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</si>
  <si>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</si>
  <si>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</si>
  <si>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</si>
  <si>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</si>
  <si>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</si>
  <si>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</si>
  <si>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</si>
  <si>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</si>
  <si>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</si>
  <si>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</si>
  <si>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</si>
  <si>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</si>
  <si>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</si>
  <si>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</si>
  <si>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</si>
  <si>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</si>
  <si>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</si>
  <si>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</si>
  <si>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</si>
  <si>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</si>
  <si>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</si>
  <si>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</si>
  <si>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</si>
  <si>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</si>
  <si>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</si>
  <si>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</si>
  <si>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</si>
  <si>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</si>
  <si>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</si>
  <si>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</si>
  <si>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</si>
  <si>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</si>
  <si>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</si>
  <si>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</si>
  <si>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</si>
  <si>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</si>
  <si>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</si>
  <si>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</si>
  <si>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</si>
  <si>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</si>
  <si>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</si>
  <si>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</si>
  <si>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</si>
  <si>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</si>
  <si>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</si>
  <si>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</si>
  <si>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</si>
  <si>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</si>
  <si>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</si>
  <si>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</si>
  <si>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</si>
  <si>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</si>
  <si>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</si>
  <si>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</si>
  <si>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</si>
  <si>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</si>
  <si>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</si>
  <si>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</si>
  <si>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</si>
  <si>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</si>
  <si>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</si>
  <si>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</si>
  <si>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</si>
  <si>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</si>
  <si>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</si>
  <si>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</si>
  <si>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</si>
  <si>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</si>
  <si>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</si>
  <si>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</si>
  <si>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</si>
  <si>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</si>
  <si>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</si>
  <si>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</si>
  <si>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</si>
  <si>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</si>
  <si>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</si>
  <si>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</si>
  <si>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</si>
  <si>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</si>
  <si>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</si>
  <si>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</si>
  <si>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</si>
  <si>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</si>
  <si>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</si>
  <si>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</si>
  <si>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</si>
  <si>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</si>
  <si>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</si>
  <si>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</si>
  <si>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</si>
  <si>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</si>
  <si>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</si>
  <si>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</si>
  <si>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</si>
  <si>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</si>
  <si>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</si>
  <si>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</si>
  <si>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</si>
  <si>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</si>
  <si>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</si>
  <si>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</si>
  <si>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</si>
  <si>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</si>
  <si>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</si>
  <si>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</si>
  <si>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</si>
  <si>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</si>
  <si>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</si>
  <si>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</si>
  <si>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</si>
  <si>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</si>
  <si>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</si>
  <si>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</si>
  <si>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</si>
  <si>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</si>
  <si>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</si>
  <si>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</si>
  <si>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</si>
  <si>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</si>
  <si>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</si>
  <si>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</si>
  <si>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</si>
  <si>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</si>
  <si>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</si>
  <si>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</si>
  <si>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</si>
  <si>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</si>
  <si>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</si>
  <si>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</si>
  <si>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</si>
  <si>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</si>
  <si>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</si>
  <si>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</si>
  <si>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</si>
  <si>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</si>
  <si>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</si>
  <si>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</si>
  <si>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</si>
  <si>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</si>
  <si>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</si>
  <si>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</si>
  <si>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</si>
  <si>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</si>
  <si>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</si>
  <si>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</si>
  <si>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</si>
  <si>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</si>
  <si>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</si>
  <si>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</si>
  <si>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</si>
  <si>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</si>
  <si>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</si>
  <si>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</si>
  <si>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</si>
  <si>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</si>
  <si>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</si>
  <si>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</si>
  <si>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</si>
  <si>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</si>
  <si>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</si>
  <si>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</si>
  <si>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</si>
  <si>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</si>
  <si>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</si>
  <si>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</si>
  <si>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</si>
  <si>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</si>
  <si>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</si>
  <si>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</si>
  <si>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</si>
  <si>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</si>
  <si>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</si>
  <si>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</si>
  <si>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</si>
  <si>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</si>
  <si>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</si>
  <si>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</si>
  <si>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</si>
  <si>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</si>
  <si>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</si>
  <si>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</si>
  <si>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</si>
  <si>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</si>
  <si>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</si>
  <si>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</si>
  <si>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</si>
  <si>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</si>
  <si>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</si>
  <si>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</si>
  <si>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</si>
  <si>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</si>
  <si>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</si>
  <si>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</si>
  <si>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</si>
  <si>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</si>
  <si>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</si>
  <si>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</si>
  <si>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</si>
  <si>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</si>
  <si>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</si>
  <si>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</si>
  <si>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</si>
  <si>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</si>
  <si>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</si>
  <si>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</si>
  <si>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</si>
  <si>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</si>
  <si>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</si>
  <si>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</si>
  <si>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</si>
  <si>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</si>
  <si>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</si>
  <si>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</si>
  <si>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</si>
  <si>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</si>
  <si>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</si>
  <si>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</si>
  <si>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</si>
  <si>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</si>
  <si>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</si>
  <si>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</si>
  <si>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</si>
  <si>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</si>
  <si>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</si>
  <si>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</si>
  <si>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</si>
  <si>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</si>
  <si>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</si>
  <si>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</si>
  <si>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</si>
  <si>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</si>
  <si>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</si>
  <si>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</si>
  <si>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</si>
  <si>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</si>
  <si>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</si>
  <si>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</si>
  <si>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</si>
  <si>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</si>
  <si>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</si>
  <si>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</si>
  <si>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</si>
  <si>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</si>
  <si>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</si>
  <si>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</si>
  <si>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</si>
  <si>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</si>
  <si>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</si>
  <si>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</si>
  <si>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</si>
  <si>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</si>
  <si>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</si>
  <si>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</si>
  <si>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</si>
  <si>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</si>
  <si>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</si>
  <si>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</si>
  <si>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</si>
  <si>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</si>
  <si>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</si>
  <si>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</si>
  <si>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</si>
  <si>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</si>
  <si>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</si>
  <si>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</si>
  <si>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</si>
  <si>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</si>
  <si>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</si>
  <si>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</si>
  <si>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</si>
  <si>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</si>
  <si>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</si>
  <si>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</si>
  <si>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</si>
  <si>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</si>
  <si>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</si>
  <si>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</si>
  <si>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</si>
  <si>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</si>
  <si>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</si>
  <si>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</si>
  <si>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</si>
  <si>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</si>
  <si>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</si>
  <si>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</si>
  <si>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</si>
  <si>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</si>
  <si>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</si>
  <si>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</si>
  <si>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</si>
  <si>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</si>
  <si>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</si>
  <si>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</si>
  <si>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</si>
  <si>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</si>
  <si>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</si>
  <si>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</si>
  <si>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</si>
  <si>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</si>
  <si>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</si>
  <si>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</si>
  <si>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</si>
  <si>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</si>
  <si>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</si>
  <si>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</si>
  <si>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</si>
  <si>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</si>
  <si>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</si>
  <si>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</si>
  <si>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</si>
  <si>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</si>
  <si>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</si>
  <si>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</si>
  <si>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</si>
  <si>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</si>
  <si>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</si>
  <si>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</si>
  <si>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</si>
  <si>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</si>
  <si>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</si>
  <si>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</si>
  <si>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</si>
  <si>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</si>
  <si>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</si>
  <si>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</si>
  <si>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</si>
  <si>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</si>
  <si>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</si>
  <si>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</si>
  <si>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</si>
  <si>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</si>
  <si>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</si>
  <si>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</si>
  <si>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</si>
  <si>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</si>
  <si>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</si>
  <si>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</si>
  <si>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</si>
  <si>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</si>
  <si>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</si>
  <si>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</si>
  <si>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</si>
  <si>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</si>
  <si>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</si>
  <si>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</si>
  <si>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</si>
  <si>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</si>
  <si>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</si>
  <si>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</si>
  <si>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</si>
  <si>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</si>
  <si>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</si>
  <si>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</si>
  <si>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</si>
  <si>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</si>
  <si>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</si>
  <si>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</si>
  <si>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</si>
  <si>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</si>
  <si>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</si>
  <si>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</si>
  <si>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</si>
  <si>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</si>
  <si>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</si>
  <si>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</si>
  <si>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</si>
  <si>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</si>
  <si>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</si>
  <si>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</si>
  <si>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</si>
  <si>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</si>
  <si>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</si>
  <si>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</si>
  <si>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</si>
  <si>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</si>
  <si>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</si>
  <si>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</si>
  <si>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</si>
  <si>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</si>
  <si>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</si>
  <si>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</si>
  <si>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</si>
  <si>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</si>
  <si>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</si>
  <si>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</si>
  <si>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</si>
  <si>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</si>
  <si>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</si>
  <si>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</si>
  <si>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</si>
  <si>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</si>
  <si>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</si>
  <si>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</si>
  <si>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</si>
  <si>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</si>
  <si>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</si>
  <si>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</si>
  <si>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</si>
  <si>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</si>
  <si>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</si>
  <si>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</si>
  <si>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</si>
  <si>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</si>
  <si>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</si>
  <si>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</si>
  <si>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</si>
  <si>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</si>
  <si>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</si>
  <si>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</si>
  <si>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</si>
  <si>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</si>
  <si>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</si>
  <si>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</si>
  <si>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</si>
  <si>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</si>
  <si>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</si>
  <si>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</si>
  <si>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</si>
  <si>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</si>
  <si>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</si>
  <si>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</si>
  <si>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</si>
  <si>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</si>
  <si>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</si>
  <si>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</si>
  <si>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</si>
  <si>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</si>
  <si>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</si>
  <si>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</si>
  <si>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</si>
  <si>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</si>
  <si>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</si>
  <si>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</si>
  <si>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</si>
  <si>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</si>
  <si>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</si>
  <si>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</si>
  <si>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</si>
  <si>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</si>
  <si>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</si>
  <si>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</si>
  <si>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</si>
  <si>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</si>
  <si>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</si>
  <si>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</si>
  <si>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</si>
  <si>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</si>
  <si>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</si>
  <si>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</si>
  <si>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</si>
  <si>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</si>
  <si>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</si>
  <si>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</si>
  <si>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</si>
  <si>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</si>
  <si>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</si>
  <si>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</si>
  <si>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</si>
  <si>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</si>
  <si>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</si>
  <si>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</si>
  <si>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</si>
  <si>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</si>
  <si>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</si>
  <si>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</si>
  <si>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</si>
  <si>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</si>
  <si>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</si>
  <si>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</si>
  <si>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</si>
  <si>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</si>
  <si>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</si>
  <si>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</si>
  <si>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</si>
  <si>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</si>
  <si>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</si>
  <si>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</si>
  <si>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</si>
  <si>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</si>
  <si>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</si>
  <si>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</si>
  <si>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</si>
  <si>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</si>
  <si>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</si>
  <si>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</si>
  <si>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</si>
  <si>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</si>
  <si>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</si>
  <si>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</si>
  <si>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</si>
  <si>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</si>
  <si>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</si>
  <si>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</si>
  <si>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</si>
  <si>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</si>
  <si>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</si>
  <si>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</si>
  <si>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</si>
  <si>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</si>
  <si>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</si>
  <si>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</si>
  <si>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</si>
  <si>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</si>
  <si>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</si>
  <si>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</si>
  <si>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</si>
  <si>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</si>
  <si>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</si>
  <si>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</si>
  <si>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</si>
  <si>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</si>
  <si>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</si>
  <si>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</si>
  <si>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</si>
  <si>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</si>
  <si>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</si>
  <si>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</si>
  <si>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</si>
  <si>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</si>
  <si>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</si>
  <si>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</si>
  <si>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</si>
  <si>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</si>
  <si>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</si>
  <si>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</si>
  <si>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</si>
  <si>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</si>
  <si>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</si>
  <si>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</si>
  <si>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</si>
  <si>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</si>
  <si>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</si>
  <si>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</si>
  <si>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</si>
  <si>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</si>
  <si>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</si>
  <si>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</si>
  <si>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</si>
  <si>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</si>
  <si>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</si>
  <si>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</si>
  <si>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</si>
  <si>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</si>
  <si>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</si>
  <si>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</si>
  <si>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</si>
  <si>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</si>
  <si>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</si>
  <si>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</si>
  <si>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</si>
  <si>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</si>
  <si>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</si>
  <si>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</si>
  <si>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</si>
  <si>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</si>
  <si>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</si>
  <si>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</si>
  <si>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</si>
  <si>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</si>
  <si>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</si>
  <si>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</si>
  <si>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</si>
  <si>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</si>
  <si>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</si>
  <si>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</si>
  <si>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</si>
  <si>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</si>
  <si>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</si>
  <si>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</si>
  <si>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</si>
  <si>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</si>
  <si>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</si>
  <si>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</si>
  <si>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</si>
  <si>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</si>
  <si>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</si>
  <si>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</si>
  <si>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</si>
  <si>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</si>
  <si>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</si>
  <si>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</si>
  <si>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</si>
  <si>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</si>
  <si>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</si>
  <si>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</si>
  <si>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</si>
  <si>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</si>
  <si>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</si>
  <si>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</si>
  <si>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</si>
  <si>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</si>
  <si>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</si>
  <si>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</si>
  <si>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</si>
  <si>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</si>
  <si>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</si>
  <si>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</si>
  <si>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</si>
  <si>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</si>
  <si>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</si>
  <si>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</si>
  <si>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</si>
  <si>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</si>
  <si>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</si>
  <si>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</si>
  <si>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</si>
  <si>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</si>
  <si>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</si>
  <si>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</si>
  <si>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</si>
  <si>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</si>
  <si>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</si>
  <si>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</si>
  <si>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</si>
  <si>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</si>
  <si>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</si>
  <si>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</si>
  <si>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</si>
  <si>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</si>
  <si>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</si>
  <si>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</si>
  <si>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</si>
  <si>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</si>
  <si>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</si>
  <si>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</si>
  <si>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</si>
  <si>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</si>
  <si>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</si>
  <si>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</si>
  <si>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</si>
  <si>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</si>
  <si>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</si>
  <si>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</si>
  <si>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</si>
  <si>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</si>
  <si>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</si>
  <si>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</si>
  <si>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</si>
  <si>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</si>
  <si>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</si>
  <si>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</si>
  <si>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</si>
  <si>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</si>
  <si>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</si>
  <si>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</si>
  <si>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</si>
  <si>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</si>
  <si>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</si>
  <si>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</si>
  <si>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</si>
  <si>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</si>
  <si>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</si>
  <si>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</si>
  <si>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</si>
  <si>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</si>
  <si>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</si>
  <si>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</si>
  <si>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</si>
  <si>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</si>
  <si>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</si>
  <si>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</si>
  <si>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</si>
  <si>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</si>
  <si>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</si>
  <si>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</si>
  <si>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</si>
  <si>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</si>
  <si>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</si>
  <si>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</si>
  <si>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</si>
  <si>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</si>
  <si>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</si>
  <si>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</si>
  <si>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</si>
  <si>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</si>
  <si>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</si>
  <si>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</si>
  <si>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</si>
  <si>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</si>
  <si>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</si>
  <si>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</si>
  <si>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</si>
  <si>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</si>
  <si>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</si>
  <si>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</si>
  <si>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</si>
  <si>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</si>
  <si>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</si>
  <si>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</si>
  <si>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</si>
  <si>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</si>
  <si>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</si>
  <si>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</si>
  <si>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</si>
  <si>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</si>
  <si>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</si>
  <si>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</si>
  <si>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</si>
  <si>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</si>
  <si>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</si>
  <si>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</si>
  <si>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</si>
  <si>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</si>
  <si>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</si>
  <si>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</si>
  <si>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</si>
  <si>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</si>
  <si>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</si>
  <si>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</si>
  <si>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</si>
  <si>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</si>
  <si>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</si>
  <si>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</si>
  <si>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</si>
  <si>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</si>
  <si>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</si>
  <si>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</si>
  <si>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</si>
  <si>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</si>
  <si>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</si>
  <si>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</si>
  <si>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</si>
  <si>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</si>
  <si>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</si>
  <si>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</si>
  <si>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</si>
  <si>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</si>
  <si>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</si>
  <si>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</si>
  <si>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</si>
  <si>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</si>
  <si>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</si>
  <si>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</si>
  <si>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</si>
  <si>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</si>
  <si>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</si>
  <si>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</si>
  <si>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</si>
  <si>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</si>
  <si>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</si>
  <si>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</si>
  <si>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</si>
  <si>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</si>
  <si>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</si>
  <si>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</si>
  <si>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</si>
  <si>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</si>
  <si>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</si>
  <si>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</si>
  <si>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</si>
  <si>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</si>
  <si>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</si>
  <si>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</si>
  <si>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</si>
  <si>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</si>
  <si>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</si>
  <si>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</si>
  <si>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</si>
  <si>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</si>
  <si>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</si>
  <si>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</si>
  <si>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</si>
  <si>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</si>
  <si>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</si>
  <si>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</si>
  <si>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</si>
  <si>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</si>
  <si>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</si>
  <si>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</si>
  <si>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</si>
  <si>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</si>
  <si>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</si>
  <si>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</si>
  <si>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</si>
  <si>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</si>
  <si>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</si>
  <si>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</si>
  <si>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</si>
  <si>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</si>
  <si>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</si>
  <si>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</si>
  <si>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</si>
  <si>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</si>
  <si>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</si>
  <si>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</si>
  <si>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</si>
  <si>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</si>
  <si>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</si>
  <si>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</si>
  <si>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</si>
  <si>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</si>
  <si>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</si>
  <si>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</si>
  <si>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</si>
  <si>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</si>
  <si>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</si>
  <si>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</si>
  <si>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</si>
  <si>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</si>
  <si>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</si>
  <si>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</si>
  <si>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</si>
  <si>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</si>
  <si>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</si>
  <si>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</si>
  <si>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</si>
  <si>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</si>
  <si>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</si>
  <si>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</si>
  <si>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</si>
  <si>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</si>
  <si>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</si>
  <si>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</si>
  <si>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</si>
  <si>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</si>
  <si>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</si>
  <si>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</si>
  <si>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</si>
  <si>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</si>
  <si>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</si>
  <si>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</si>
  <si>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</si>
  <si>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</si>
  <si>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</si>
  <si>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</si>
  <si>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</si>
  <si>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</si>
  <si>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</si>
  <si>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</si>
  <si>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</si>
  <si>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</si>
  <si>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</si>
  <si>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</si>
  <si>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</si>
  <si>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</si>
  <si>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</si>
  <si>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</si>
  <si>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</si>
  <si>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</si>
  <si>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</si>
  <si>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</si>
  <si>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</si>
  <si>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</si>
  <si>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</si>
  <si>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</si>
  <si>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</si>
  <si>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</si>
  <si>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</si>
  <si>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</si>
  <si>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</si>
  <si>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</si>
  <si>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</si>
  <si>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</si>
  <si>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</si>
  <si>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</si>
  <si>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</si>
  <si>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</si>
  <si>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</si>
  <si>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</si>
  <si>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</si>
  <si>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</si>
  <si>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</si>
  <si>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</si>
  <si>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</si>
  <si>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</si>
  <si>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</si>
  <si>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</si>
  <si>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</si>
  <si>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</si>
  <si>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</si>
  <si>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</si>
  <si>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</si>
  <si>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</si>
  <si>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</si>
  <si>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</si>
  <si>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</si>
  <si>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</si>
  <si>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</si>
  <si>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</si>
  <si>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</si>
  <si>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</si>
  <si>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</si>
  <si>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</si>
  <si>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</si>
  <si>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</si>
  <si>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</si>
  <si>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</si>
  <si>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</si>
  <si>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</si>
  <si>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</si>
  <si>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</si>
  <si>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</si>
  <si>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</si>
  <si>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</si>
  <si>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</si>
  <si>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</si>
  <si>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</si>
  <si>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</si>
  <si>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</si>
  <si>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</si>
  <si>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</si>
  <si>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</si>
  <si>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</si>
  <si>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</si>
  <si>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</si>
  <si>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</si>
  <si>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</si>
  <si>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</si>
  <si>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</si>
  <si>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</si>
  <si>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</si>
  <si>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</si>
  <si>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</si>
  <si>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</si>
  <si>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</si>
  <si>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</si>
  <si>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</si>
  <si>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</si>
  <si>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</si>
  <si>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</si>
  <si>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</si>
  <si>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</si>
  <si>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</si>
  <si>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</si>
  <si>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</si>
  <si>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</si>
  <si>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</si>
  <si>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</si>
  <si>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</si>
  <si>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</si>
  <si>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</si>
  <si>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</si>
  <si>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</si>
  <si>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</si>
  <si>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</si>
  <si>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</si>
  <si>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</si>
  <si>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</si>
  <si>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</si>
  <si>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</si>
  <si>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</si>
  <si>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</si>
  <si>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</si>
  <si>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</si>
  <si>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</si>
  <si>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</si>
  <si>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</si>
  <si>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</si>
  <si>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</si>
  <si>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</si>
  <si>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</si>
  <si>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</si>
  <si>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</si>
  <si>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</si>
  <si>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</si>
  <si>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</si>
  <si>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</si>
  <si>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</si>
  <si>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</si>
  <si>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</si>
  <si>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</si>
  <si>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</si>
  <si>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</si>
  <si>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</si>
  <si>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</si>
  <si>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</si>
  <si>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</si>
  <si>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</si>
  <si>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</si>
  <si>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</si>
  <si>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</si>
  <si>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</si>
  <si>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</si>
  <si>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</si>
  <si>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</si>
  <si>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</si>
  <si>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</si>
  <si>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</si>
  <si>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</si>
  <si>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</si>
  <si>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</si>
  <si>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</si>
  <si>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</si>
  <si>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</si>
  <si>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</si>
  <si>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</si>
  <si>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</si>
  <si>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</si>
  <si>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</si>
  <si>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</si>
  <si>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</si>
  <si>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</si>
  <si>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</si>
  <si>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</si>
  <si>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</si>
  <si>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</si>
  <si>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</si>
  <si>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</si>
  <si>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</si>
  <si>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</si>
  <si>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</si>
  <si>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</si>
  <si>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</si>
  <si>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</si>
  <si>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</si>
  <si>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</si>
  <si>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</si>
  <si>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</si>
  <si>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</si>
  <si>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</si>
  <si>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</si>
  <si>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</si>
  <si>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</si>
  <si>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</si>
  <si>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</si>
  <si>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</si>
  <si>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</si>
  <si>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</si>
  <si>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</si>
  <si>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</si>
  <si>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</si>
  <si>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</si>
  <si>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</si>
  <si>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</si>
  <si>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</si>
  <si>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</si>
  <si>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</si>
  <si>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</si>
  <si>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</si>
  <si>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</si>
  <si>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</si>
  <si>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</si>
  <si>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</si>
  <si>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</si>
  <si>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</si>
  <si>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</si>
  <si>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</si>
  <si>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</si>
  <si>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</si>
  <si>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</si>
  <si>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</si>
  <si>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</si>
  <si>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</si>
  <si>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</si>
  <si>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</si>
  <si>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</si>
  <si>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</si>
  <si>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</si>
  <si>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</si>
  <si>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</si>
  <si>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</si>
  <si>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</si>
  <si>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</si>
  <si>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</si>
  <si>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</si>
  <si>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</si>
  <si>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</si>
  <si>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</si>
  <si>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</si>
  <si>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</si>
  <si>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</si>
  <si>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</si>
  <si>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</si>
  <si>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</si>
  <si>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</si>
  <si>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</si>
  <si>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</si>
  <si>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</si>
  <si>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</si>
  <si>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</si>
  <si>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</si>
  <si>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</si>
  <si>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</si>
  <si>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</si>
  <si>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</si>
  <si>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</si>
  <si>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</si>
  <si>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</si>
  <si>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</si>
  <si>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</si>
  <si>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</si>
  <si>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</si>
  <si>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</si>
  <si>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</si>
  <si>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</si>
  <si>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</si>
  <si>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</si>
  <si>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</si>
  <si>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</si>
  <si>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</si>
  <si>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</si>
  <si>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</si>
  <si>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</si>
  <si>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</si>
  <si>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</si>
  <si>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</si>
  <si>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</si>
  <si>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</si>
  <si>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</si>
  <si>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</si>
  <si>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</si>
  <si>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</si>
  <si>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</si>
  <si>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</si>
  <si>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</si>
  <si>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</si>
  <si>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</si>
  <si>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</si>
  <si>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</si>
  <si>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</si>
  <si>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</si>
  <si>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</si>
  <si>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</si>
  <si>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</si>
  <si>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</si>
  <si>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</si>
  <si>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</si>
  <si>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</si>
  <si>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</si>
  <si>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</si>
  <si>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</si>
  <si>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</si>
  <si>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</si>
  <si>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</si>
  <si>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</si>
  <si>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</si>
  <si>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</si>
  <si>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</si>
  <si>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</si>
  <si>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</si>
  <si>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</si>
  <si>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</si>
  <si>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</si>
  <si>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</si>
  <si>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</si>
  <si>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</si>
  <si>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</si>
  <si>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</si>
  <si>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</si>
  <si>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</si>
  <si>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</si>
  <si>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</si>
  <si>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</si>
  <si>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</si>
  <si>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</si>
  <si>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</si>
  <si>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</si>
  <si>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</si>
  <si>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</si>
  <si>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</si>
  <si>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</si>
  <si>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</si>
  <si>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</si>
  <si>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</si>
  <si>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</si>
  <si>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</si>
  <si>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</si>
  <si>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</si>
  <si>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</si>
  <si>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</si>
  <si>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</si>
  <si>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</si>
  <si>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</si>
  <si>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</si>
  <si>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</si>
  <si>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</si>
  <si>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</si>
  <si>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</si>
  <si>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</si>
  <si>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</si>
  <si>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</si>
  <si>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</si>
  <si>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</si>
  <si>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</si>
  <si>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</si>
  <si>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</si>
  <si>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</si>
  <si>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</si>
  <si>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</si>
  <si>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</si>
  <si>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</si>
  <si>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</si>
  <si>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</si>
  <si>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</si>
  <si>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</si>
  <si>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</si>
  <si>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</si>
  <si>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</si>
  <si>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</si>
  <si>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</si>
  <si>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</si>
  <si>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</si>
  <si>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</si>
  <si>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</si>
  <si>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</si>
  <si>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</si>
  <si>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</si>
  <si>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</si>
  <si>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</si>
  <si>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</si>
  <si>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</si>
  <si>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</si>
  <si>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</si>
  <si>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</si>
  <si>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</si>
  <si>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</si>
  <si>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</si>
  <si>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</si>
  <si>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</si>
  <si>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</si>
  <si>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</si>
  <si>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</si>
  <si>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</si>
  <si>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</si>
  <si>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</si>
  <si>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</si>
  <si>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</si>
  <si>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</si>
  <si>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</si>
  <si>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</si>
  <si>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</si>
  <si>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</si>
  <si>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</si>
  <si>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</si>
  <si>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</si>
  <si>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</si>
  <si>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</si>
  <si>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</si>
  <si>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</si>
  <si>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</si>
  <si>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</si>
  <si>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</si>
  <si>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</si>
  <si>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</si>
  <si>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</si>
  <si>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</si>
  <si>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</si>
  <si>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</si>
  <si>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</si>
  <si>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</si>
  <si>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</si>
  <si>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</si>
  <si>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</si>
  <si>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</si>
  <si>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</si>
  <si>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</si>
  <si>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</si>
  <si>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</si>
  <si>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</si>
  <si>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</si>
  <si>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</si>
  <si>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</si>
  <si>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</si>
  <si>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</si>
  <si>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</si>
  <si>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</si>
  <si>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</si>
  <si>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</si>
  <si>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</si>
  <si>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</si>
  <si>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</si>
  <si>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</si>
  <si>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</si>
  <si>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</si>
  <si>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</si>
  <si>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</si>
  <si>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</si>
  <si>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</si>
  <si>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</si>
  <si>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</si>
  <si>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</si>
  <si>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</si>
  <si>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</si>
  <si>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</si>
  <si>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</si>
  <si>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</si>
  <si>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</si>
  <si>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</si>
  <si>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</si>
  <si>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</si>
  <si>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</si>
  <si>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</si>
  <si>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</si>
  <si>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</si>
  <si>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</si>
  <si>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</si>
  <si>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</si>
  <si>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</si>
  <si>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</si>
  <si>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</si>
  <si>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</si>
  <si>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</si>
  <si>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</si>
  <si>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</si>
  <si>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</si>
  <si>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</si>
  <si>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</si>
  <si>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</si>
  <si>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</si>
  <si>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</si>
  <si>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</si>
  <si>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</si>
  <si>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</si>
  <si>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</si>
  <si>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</si>
  <si>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</si>
  <si>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</si>
  <si>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</si>
  <si>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</si>
  <si>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</si>
  <si>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</si>
  <si>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</si>
  <si>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</si>
  <si>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</si>
  <si>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</si>
  <si>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</si>
  <si>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</si>
  <si>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</si>
  <si>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</si>
  <si>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</si>
  <si>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</si>
  <si>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</si>
  <si>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</si>
  <si>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</si>
  <si>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</si>
  <si>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</si>
  <si>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</si>
  <si>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</si>
  <si>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</si>
  <si>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</si>
  <si>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</si>
  <si>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</si>
  <si>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</si>
  <si>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</si>
  <si>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</si>
  <si>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</si>
  <si>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</si>
  <si>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</si>
  <si>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</si>
  <si>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</si>
  <si>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</si>
  <si>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</si>
  <si>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</si>
  <si>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</si>
  <si>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</si>
  <si>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</si>
  <si>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</si>
  <si>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</si>
  <si>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</si>
  <si>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</si>
  <si>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</si>
  <si>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</si>
  <si>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</si>
  <si>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</si>
  <si>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</si>
  <si>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</si>
  <si>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</si>
  <si>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</si>
  <si>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</si>
  <si>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</si>
  <si>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</si>
  <si>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</si>
  <si>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</si>
  <si>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</si>
  <si>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</si>
  <si>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</si>
  <si>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</si>
  <si>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</si>
  <si>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</si>
  <si>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</si>
  <si>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</si>
  <si>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</si>
  <si>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</si>
  <si>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</si>
  <si>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</si>
  <si>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</si>
  <si>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</si>
  <si>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</si>
  <si>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</si>
  <si>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</si>
  <si>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</si>
  <si>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</si>
  <si>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</si>
  <si>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</si>
  <si>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</si>
  <si>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</si>
  <si>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</si>
  <si>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</si>
  <si>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</si>
  <si>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</si>
  <si>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</si>
  <si>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</si>
  <si>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</si>
  <si>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</si>
  <si>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</si>
  <si>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</si>
  <si>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</si>
  <si>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</si>
  <si>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</si>
  <si>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</si>
  <si>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</si>
  <si>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</si>
  <si>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</si>
  <si>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</si>
  <si>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</si>
  <si>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</si>
  <si>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</si>
  <si>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</si>
  <si>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</si>
  <si>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</si>
  <si>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</si>
  <si>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</si>
  <si>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</si>
  <si>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</si>
  <si>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</si>
  <si>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</si>
  <si>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</si>
  <si>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</si>
  <si>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</si>
  <si>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</si>
  <si>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</si>
  <si>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</si>
  <si>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</si>
  <si>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</si>
  <si>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</si>
  <si>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</si>
  <si>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</si>
  <si>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</si>
  <si>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</si>
  <si>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</si>
  <si>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</si>
  <si>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</si>
  <si>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</si>
  <si>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</si>
  <si>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</si>
  <si>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</si>
  <si>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</si>
  <si>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</si>
  <si>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</si>
  <si>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</si>
  <si>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</si>
  <si>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</si>
  <si>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</si>
  <si>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</si>
  <si>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</si>
  <si>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</si>
  <si>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</si>
  <si>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</si>
  <si>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</si>
  <si>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</si>
  <si>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</si>
  <si>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</si>
  <si>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</si>
  <si>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</si>
  <si>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</si>
  <si>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</si>
  <si>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</si>
  <si>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</si>
  <si>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</si>
  <si>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</si>
  <si>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</si>
  <si>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</si>
  <si>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</si>
  <si>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</si>
  <si>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</si>
  <si>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</si>
  <si>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</si>
  <si>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</si>
  <si>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</si>
  <si>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</si>
  <si>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</si>
  <si>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</si>
  <si>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</si>
  <si>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</si>
  <si>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</si>
  <si>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</si>
  <si>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</si>
  <si>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</si>
  <si>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</si>
  <si>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</si>
  <si>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</si>
  <si>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</si>
  <si>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</si>
  <si>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</si>
  <si>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</si>
  <si>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</si>
  <si>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</si>
  <si>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</si>
  <si>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</si>
  <si>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</si>
  <si>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</si>
  <si>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</si>
  <si>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</si>
  <si>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</si>
  <si>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</si>
  <si>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</si>
  <si>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</si>
  <si>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</si>
  <si>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</si>
  <si>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</si>
  <si>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</si>
  <si>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</si>
  <si>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</si>
  <si>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</si>
  <si>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</si>
  <si>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</si>
  <si>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</si>
  <si>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</si>
  <si>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</si>
  <si>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</si>
  <si>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</si>
  <si>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</si>
  <si>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</si>
  <si>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</si>
  <si>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</si>
  <si>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</si>
  <si>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</si>
  <si>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</si>
  <si>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</si>
  <si>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</si>
  <si>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</si>
  <si>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</si>
  <si>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</si>
  <si>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</si>
  <si>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</si>
  <si>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</si>
  <si>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</si>
  <si>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</si>
  <si>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</si>
  <si>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</si>
  <si>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</si>
  <si>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</si>
  <si>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</si>
  <si>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</si>
  <si>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</si>
  <si>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</si>
  <si>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</si>
  <si>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</si>
  <si>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</si>
  <si>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</si>
  <si>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</si>
  <si>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</si>
  <si>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</si>
  <si>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</si>
  <si>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</si>
  <si>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</si>
  <si>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</si>
  <si>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</si>
  <si>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</si>
  <si>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</si>
  <si>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</si>
  <si>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</si>
  <si>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</si>
  <si>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</si>
  <si>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</si>
  <si>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</si>
  <si>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</si>
  <si>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</si>
  <si>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</si>
  <si>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</si>
  <si>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</si>
  <si>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</si>
  <si>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</si>
  <si>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</si>
  <si>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</si>
  <si>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</si>
  <si>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</si>
  <si>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</si>
  <si>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</si>
  <si>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</si>
  <si>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</si>
  <si>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</si>
  <si>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</si>
  <si>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</si>
  <si>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</si>
  <si>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</si>
  <si>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</si>
  <si>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</si>
  <si>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</si>
  <si>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</si>
  <si>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</si>
  <si>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</si>
  <si>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</si>
  <si>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</si>
  <si>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</si>
  <si>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</si>
  <si>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</si>
  <si>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</si>
  <si>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</si>
  <si>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</si>
  <si>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</si>
  <si>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</si>
  <si>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</si>
  <si>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</si>
  <si>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</si>
  <si>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</si>
  <si>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</si>
  <si>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</si>
  <si>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</si>
  <si>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</si>
  <si>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</si>
  <si>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</si>
  <si>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</si>
  <si>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</si>
  <si>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</si>
  <si>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</si>
  <si>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</si>
  <si>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</si>
  <si>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</si>
  <si>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</si>
  <si>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</si>
  <si>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</si>
  <si>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</si>
  <si>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</si>
  <si>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</si>
  <si>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</si>
  <si>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</si>
  <si>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</si>
  <si>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</si>
  <si>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</si>
  <si>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</si>
  <si>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</si>
  <si>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</si>
  <si>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</si>
  <si>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</si>
  <si>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</si>
  <si>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</si>
  <si>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</si>
  <si>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</si>
  <si>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</si>
  <si>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</si>
  <si>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</si>
  <si>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</si>
  <si>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</si>
  <si>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</si>
  <si>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</si>
  <si>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</si>
  <si>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</si>
  <si>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</si>
  <si>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</si>
  <si>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</si>
  <si>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</si>
  <si>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</si>
  <si>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</si>
  <si>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</si>
  <si>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</si>
  <si>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</si>
  <si>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</si>
  <si>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</si>
  <si>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</si>
  <si>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</si>
  <si>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</si>
  <si>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</si>
  <si>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</si>
  <si>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</si>
  <si>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</si>
  <si>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</si>
  <si>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</si>
  <si>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</si>
  <si>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</si>
  <si>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</si>
  <si>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</si>
  <si>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</si>
  <si>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</si>
  <si>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</si>
  <si>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</si>
  <si>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</si>
  <si>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</si>
  <si>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</si>
  <si>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</si>
  <si>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</si>
  <si>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</si>
  <si>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</si>
  <si>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</si>
  <si>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</si>
  <si>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</si>
  <si>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</si>
  <si>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</si>
  <si>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</si>
  <si>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</si>
  <si>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</si>
  <si>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</si>
  <si>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</si>
  <si>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</si>
  <si>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</si>
  <si>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</si>
  <si>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</si>
  <si>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</si>
  <si>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</si>
  <si>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</si>
  <si>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</si>
  <si>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</si>
  <si>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</si>
  <si>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</si>
  <si>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</si>
  <si>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</si>
  <si>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</si>
  <si>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</si>
  <si>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</si>
  <si>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</si>
  <si>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</si>
  <si>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</si>
  <si>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</si>
  <si>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</si>
  <si>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</si>
  <si>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</si>
  <si>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</si>
  <si>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</si>
  <si>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</si>
  <si>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</si>
  <si>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</si>
  <si>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</si>
  <si>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</si>
  <si>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</si>
  <si>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</si>
  <si>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</si>
  <si>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</si>
  <si>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</si>
  <si>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</si>
  <si>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</si>
  <si>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</si>
  <si>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</si>
  <si>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</si>
  <si>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</si>
  <si>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</si>
  <si>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</si>
  <si>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</si>
  <si>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</si>
  <si>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</si>
  <si>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</si>
  <si>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</si>
  <si>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</si>
  <si>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</si>
  <si>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</si>
  <si>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</si>
  <si>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</si>
  <si>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</si>
  <si>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</si>
  <si>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</si>
  <si>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</si>
  <si>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</si>
  <si>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</si>
  <si>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</si>
  <si>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</si>
  <si>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</si>
  <si>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</si>
  <si>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</si>
  <si>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</si>
  <si>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</si>
  <si>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</si>
  <si>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</si>
  <si>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</si>
  <si>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</si>
  <si>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</si>
  <si>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</si>
  <si>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</si>
  <si>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</si>
  <si>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</si>
  <si>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</si>
  <si>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</si>
  <si>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</si>
  <si>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</si>
  <si>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</si>
  <si>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</si>
  <si>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</si>
  <si>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</si>
  <si>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</si>
  <si>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</si>
  <si>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</si>
  <si>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</si>
  <si>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</si>
  <si>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</si>
  <si>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</si>
  <si>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</si>
  <si>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</si>
  <si>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</si>
  <si>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</si>
  <si>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</si>
  <si>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</si>
  <si>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</si>
  <si>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</si>
  <si>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</si>
  <si>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</si>
  <si>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</si>
  <si>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</si>
  <si>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</si>
  <si>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</si>
  <si>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</si>
  <si>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</si>
  <si>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</si>
  <si>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</si>
  <si>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</si>
  <si>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</si>
  <si>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</si>
  <si>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</si>
  <si>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</si>
  <si>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</si>
  <si>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</si>
  <si>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</si>
  <si>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</si>
  <si>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</si>
  <si>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</si>
  <si>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</si>
  <si>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</si>
  <si>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</si>
  <si>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</si>
  <si>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</si>
  <si>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</si>
  <si>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</si>
  <si>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</si>
  <si>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</si>
  <si>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</si>
  <si>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</si>
  <si>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</si>
  <si>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</si>
  <si>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</si>
  <si>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</si>
  <si>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</si>
  <si>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</si>
  <si>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</si>
  <si>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</si>
  <si>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</si>
  <si>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</si>
  <si>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</si>
  <si>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</si>
  <si>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</si>
  <si>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</si>
  <si>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</si>
  <si>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</si>
  <si>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</si>
  <si>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</si>
  <si>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</si>
  <si>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</si>
  <si>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</si>
  <si>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</si>
  <si>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</si>
  <si>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</si>
  <si>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</si>
  <si>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</si>
  <si>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</si>
  <si>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</si>
  <si>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</si>
  <si>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</si>
  <si>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</si>
  <si>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</si>
  <si>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</si>
  <si>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</si>
  <si>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</si>
  <si>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</si>
  <si>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</si>
  <si>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</si>
  <si>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</si>
  <si>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</si>
  <si>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</si>
  <si>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</si>
  <si>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</si>
  <si>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</si>
  <si>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</si>
  <si>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</si>
  <si>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</si>
  <si>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</si>
  <si>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</si>
  <si>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</si>
  <si>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</si>
  <si>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</si>
  <si>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</si>
  <si>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</si>
  <si>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</si>
  <si>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</si>
  <si>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</si>
  <si>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</si>
  <si>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</si>
  <si>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</si>
  <si>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</si>
  <si>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</si>
  <si>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</si>
  <si>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</si>
  <si>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</si>
  <si>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</si>
  <si>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</si>
  <si>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</si>
  <si>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</si>
  <si>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</si>
  <si>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</si>
  <si>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</si>
  <si>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</si>
  <si>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</si>
  <si>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</si>
  <si>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</si>
  <si>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</si>
  <si>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</si>
  <si>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</si>
  <si>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</si>
  <si>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</si>
  <si>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</si>
  <si>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</si>
  <si>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</si>
  <si>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</si>
  <si>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</si>
  <si>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</si>
  <si>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</si>
  <si>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</si>
  <si>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</si>
  <si>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</si>
  <si>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</si>
  <si>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</si>
  <si>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</si>
  <si>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</si>
  <si>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</si>
  <si>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</si>
  <si>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</si>
  <si>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</si>
  <si>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</si>
  <si>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</si>
  <si>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</si>
  <si>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</si>
  <si>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</si>
  <si>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</si>
  <si>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</si>
  <si>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</si>
  <si>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</si>
  <si>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</si>
  <si>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</si>
  <si>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</si>
  <si>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</si>
  <si>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</si>
  <si>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</si>
  <si>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</si>
  <si>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</si>
  <si>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</si>
  <si>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</si>
  <si>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</si>
  <si>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</si>
  <si>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</si>
  <si>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</si>
  <si>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</si>
  <si>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</si>
  <si>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</si>
  <si>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</si>
  <si>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</si>
  <si>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</si>
  <si>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</si>
  <si>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</si>
  <si>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</si>
  <si>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</si>
  <si>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</si>
  <si>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</si>
  <si>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</si>
  <si>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</si>
  <si>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</si>
  <si>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</si>
  <si>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</si>
  <si>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</si>
  <si>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</si>
  <si>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</si>
  <si>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</si>
  <si>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</si>
  <si>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</si>
  <si>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</si>
  <si>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</si>
  <si>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</si>
  <si>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</si>
  <si>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</si>
  <si>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</si>
  <si>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</si>
  <si>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</si>
  <si>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</si>
  <si>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</si>
  <si>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</si>
  <si>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</si>
  <si>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</si>
  <si>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</si>
  <si>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</si>
  <si>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</si>
  <si>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</si>
  <si>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</si>
  <si>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</si>
  <si>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</si>
  <si>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</si>
  <si>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</si>
  <si>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</si>
  <si>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</si>
  <si>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</si>
  <si>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</si>
  <si>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</si>
  <si>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</si>
  <si>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</si>
  <si>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</si>
  <si>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</si>
  <si>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</si>
  <si>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</si>
  <si>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</si>
  <si>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</si>
  <si>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</si>
  <si>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</si>
  <si>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</si>
  <si>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</si>
  <si>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</si>
  <si>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</si>
  <si>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</si>
  <si>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</si>
  <si>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</si>
  <si>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</si>
  <si>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</si>
  <si>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</si>
  <si>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</si>
  <si>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</si>
  <si>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</si>
  <si>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</si>
  <si>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</si>
  <si>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</si>
  <si>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</si>
  <si>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</si>
  <si>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</si>
  <si>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</si>
  <si>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</si>
  <si>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</si>
  <si>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</si>
  <si>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</si>
  <si>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</si>
  <si>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</si>
  <si>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</si>
  <si>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</si>
  <si>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</si>
  <si>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</si>
  <si>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</si>
  <si>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</si>
  <si>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</si>
  <si>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</si>
  <si>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</si>
  <si>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</si>
  <si>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</si>
  <si>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</si>
  <si>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</si>
  <si>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</si>
  <si>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</si>
  <si>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</si>
  <si>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</si>
  <si>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</si>
  <si>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</si>
  <si>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</si>
  <si>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</si>
  <si>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</si>
  <si>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</si>
  <si>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</si>
  <si>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</si>
  <si>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</si>
  <si>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</si>
  <si>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</si>
  <si>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</si>
  <si>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</si>
  <si>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</si>
  <si>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</si>
  <si>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</si>
  <si>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</si>
  <si>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</si>
  <si>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</si>
  <si>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</si>
  <si>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</si>
  <si>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</si>
  <si>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</si>
  <si>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</si>
  <si>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</si>
  <si>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</si>
  <si>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</si>
  <si>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</si>
  <si>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</si>
  <si>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</si>
  <si>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</si>
  <si>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</si>
  <si>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</si>
  <si>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</si>
  <si>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</si>
  <si>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</si>
  <si>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</si>
  <si>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</si>
  <si>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</si>
  <si>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</si>
  <si>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</si>
  <si>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</si>
  <si>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</si>
  <si>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</si>
  <si>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</si>
  <si>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</si>
  <si>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</si>
  <si>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</si>
  <si>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</si>
  <si>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</si>
  <si>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</si>
  <si>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</si>
  <si>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</si>
  <si>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</si>
  <si>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</si>
  <si>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</si>
  <si>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</si>
  <si>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</si>
  <si>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</si>
  <si>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</si>
  <si>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</si>
  <si>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</si>
  <si>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</si>
  <si>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</si>
  <si>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</si>
  <si>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</si>
  <si>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</si>
  <si>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</si>
  <si>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</si>
  <si>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</si>
  <si>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</si>
  <si>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</si>
  <si>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</si>
  <si>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</si>
  <si>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</si>
  <si>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</si>
  <si>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</si>
  <si>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</si>
  <si>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</si>
  <si>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</si>
  <si>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</si>
  <si>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</si>
  <si>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</si>
  <si>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</si>
  <si>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</si>
  <si>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</si>
  <si>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</si>
  <si>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</si>
  <si>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</si>
  <si>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</si>
  <si>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</si>
  <si>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</si>
  <si>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</si>
  <si>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</si>
  <si>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</si>
  <si>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</si>
  <si>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</si>
  <si>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</si>
  <si>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</si>
  <si>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</si>
  <si>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</si>
  <si>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</si>
  <si>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</si>
  <si>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</si>
  <si>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</si>
  <si>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</si>
  <si>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</si>
  <si>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</si>
  <si>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</si>
  <si>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</si>
  <si>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</si>
  <si>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</si>
  <si>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</si>
  <si>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</si>
  <si>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</si>
  <si>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</si>
  <si>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</si>
  <si>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</si>
  <si>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</si>
  <si>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</si>
  <si>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</si>
  <si>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</si>
  <si>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</si>
  <si>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</si>
  <si>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</si>
  <si>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</si>
  <si>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</si>
  <si>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</si>
  <si>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</si>
  <si>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</si>
  <si>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</si>
  <si>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</si>
  <si>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</si>
  <si>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</si>
  <si>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</si>
  <si>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</si>
  <si>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</si>
  <si>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</si>
  <si>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</si>
  <si>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</si>
  <si>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</si>
  <si>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</si>
  <si>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</si>
  <si>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</si>
  <si>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</si>
  <si>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</si>
  <si>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</si>
  <si>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</si>
  <si>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</si>
  <si>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</si>
  <si>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</si>
  <si>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</si>
  <si>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</si>
  <si>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</si>
  <si>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</si>
  <si>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</si>
  <si>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</si>
  <si>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</si>
  <si>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</si>
  <si>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</si>
  <si>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</si>
  <si>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</si>
  <si>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</si>
  <si>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</si>
  <si>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</si>
  <si>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</si>
  <si>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</si>
  <si>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</si>
  <si>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</si>
  <si>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</si>
  <si>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</si>
  <si>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</si>
  <si>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</si>
  <si>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</si>
  <si>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</si>
  <si>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</si>
  <si>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</si>
  <si>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</si>
  <si>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</si>
  <si>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</si>
  <si>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</si>
  <si>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</si>
  <si>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</si>
  <si>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</si>
  <si>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</si>
  <si>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</si>
  <si>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</si>
  <si>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</si>
  <si>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</si>
  <si>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</si>
  <si>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</si>
  <si>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</si>
  <si>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</si>
  <si>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</si>
  <si>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</si>
  <si>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</si>
  <si>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</si>
  <si>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</si>
  <si>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</si>
  <si>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</si>
  <si>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</si>
  <si>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</si>
  <si>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</si>
  <si>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</si>
  <si>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</si>
  <si>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</si>
  <si>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</si>
  <si>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</si>
  <si>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</si>
  <si>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</si>
  <si>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</si>
  <si>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</si>
  <si>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</si>
  <si>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</si>
  <si>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</si>
  <si>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</si>
  <si>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</si>
  <si>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</si>
  <si>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</si>
  <si>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</si>
  <si>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</si>
  <si>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</si>
  <si>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</si>
  <si>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</si>
  <si>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</si>
  <si>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</si>
  <si>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</si>
  <si>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</si>
  <si>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</si>
  <si>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</si>
  <si>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</si>
  <si>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</si>
  <si>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</si>
  <si>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</si>
  <si>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</si>
  <si>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</si>
  <si>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</si>
  <si>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</si>
  <si>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</si>
  <si>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</si>
  <si>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</si>
  <si>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</si>
  <si>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</si>
  <si>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</si>
  <si>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</si>
  <si>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</si>
  <si>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</si>
  <si>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</si>
  <si>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</si>
  <si>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</si>
  <si>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</si>
  <si>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</si>
  <si>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</si>
  <si>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</si>
  <si>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</si>
  <si>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</si>
  <si>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</si>
  <si>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</si>
  <si>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</si>
  <si>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</si>
  <si>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</si>
  <si>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</si>
  <si>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</si>
  <si>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</si>
  <si>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</si>
  <si>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</si>
  <si>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</si>
  <si>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</si>
  <si>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</si>
  <si>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</si>
  <si>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</si>
  <si>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</si>
  <si>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</si>
  <si>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</si>
  <si>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</si>
  <si>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</si>
  <si>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</si>
  <si>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</si>
  <si>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</si>
  <si>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</si>
  <si>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</si>
  <si>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</si>
  <si>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</si>
  <si>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</si>
  <si>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</si>
  <si>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</si>
  <si>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</si>
  <si>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</si>
  <si>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</si>
  <si>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</si>
  <si>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</si>
  <si>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</si>
  <si>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</si>
  <si>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</si>
  <si>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</si>
  <si>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</si>
  <si>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</si>
  <si>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</si>
  <si>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</si>
  <si>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</si>
  <si>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</si>
  <si>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</si>
  <si>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</si>
  <si>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</si>
  <si>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</si>
  <si>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</si>
  <si>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</si>
  <si>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</si>
  <si>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</si>
  <si>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</si>
  <si>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</si>
  <si>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</si>
  <si>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</si>
  <si>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</si>
  <si>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</si>
  <si>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</si>
  <si>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</si>
  <si>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</si>
  <si>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</si>
  <si>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</si>
  <si>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</si>
  <si>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</si>
  <si>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</si>
  <si>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</si>
  <si>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</si>
  <si>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</si>
  <si>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</si>
  <si>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</si>
  <si>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</si>
  <si>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</si>
  <si>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</si>
  <si>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</si>
  <si>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</si>
  <si>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</si>
  <si>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</si>
  <si>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</si>
  <si>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</si>
  <si>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</si>
  <si>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</si>
  <si>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</si>
  <si>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</si>
  <si>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</si>
  <si>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</si>
  <si>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</si>
  <si>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</si>
  <si>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</si>
  <si>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</si>
  <si>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</si>
  <si>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</si>
  <si>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</si>
  <si>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</si>
  <si>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</si>
  <si>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</si>
  <si>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</si>
  <si>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</si>
  <si>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</si>
  <si>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</si>
  <si>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</si>
  <si>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</si>
  <si>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</si>
  <si>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</si>
  <si>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</si>
  <si>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</si>
  <si>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</si>
  <si>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</si>
  <si>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</si>
  <si>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</si>
  <si>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</si>
  <si>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</si>
  <si>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</si>
  <si>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</si>
  <si>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</si>
  <si>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</si>
  <si>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</si>
  <si>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</si>
  <si>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</si>
  <si>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</si>
  <si>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</si>
  <si>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</si>
  <si>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</si>
  <si>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</si>
  <si>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</si>
  <si>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</si>
  <si>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</si>
  <si>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</si>
  <si>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</si>
  <si>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</si>
  <si>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</si>
  <si>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</si>
  <si>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</si>
  <si>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</si>
  <si>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</si>
  <si>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</si>
  <si>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</si>
  <si>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</si>
  <si>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</si>
  <si>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</si>
  <si>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</si>
  <si>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</si>
  <si>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</si>
  <si>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</si>
  <si>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</si>
  <si>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</si>
  <si>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</si>
  <si>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</si>
  <si>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</si>
  <si>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</si>
  <si>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</si>
  <si>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</si>
  <si>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</si>
  <si>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</si>
  <si>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</si>
  <si>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</si>
  <si>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</si>
  <si>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</si>
  <si>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</si>
  <si>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</si>
  <si>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</si>
  <si>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</si>
  <si>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</si>
  <si>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</si>
  <si>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</si>
  <si>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</si>
  <si>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</si>
  <si>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</si>
  <si>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</si>
  <si>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</si>
  <si>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</si>
  <si>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</si>
  <si>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</si>
  <si>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</si>
  <si>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</si>
  <si>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</si>
  <si>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</si>
  <si>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</si>
  <si>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</si>
  <si>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</si>
  <si>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</si>
  <si>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</si>
  <si>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</si>
  <si>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</si>
  <si>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</si>
  <si>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</si>
  <si>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</si>
  <si>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</si>
  <si>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</si>
  <si>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</si>
  <si>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</si>
  <si>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</si>
  <si>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</si>
  <si>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</si>
  <si>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</si>
  <si>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</si>
  <si>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</si>
  <si>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</si>
  <si>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</si>
  <si>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</si>
  <si>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</si>
  <si>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</si>
  <si>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</si>
  <si>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</si>
  <si>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</si>
  <si>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</si>
  <si>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</si>
  <si>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</si>
  <si>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</si>
  <si>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</si>
  <si>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</si>
  <si>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</si>
  <si>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</si>
  <si>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</si>
  <si>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</si>
  <si>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</si>
  <si>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</si>
  <si>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</si>
  <si>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</si>
  <si>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</si>
  <si>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</si>
  <si>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</si>
  <si>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</si>
  <si>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</si>
  <si>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</si>
  <si>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</si>
  <si>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</si>
  <si>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</si>
  <si>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</si>
  <si>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</si>
  <si>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</si>
  <si>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</si>
  <si>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</si>
  <si>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</si>
  <si>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</si>
  <si>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</si>
  <si>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</si>
  <si>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</si>
  <si>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</si>
  <si>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</si>
  <si>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</si>
  <si>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</si>
  <si>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</si>
  <si>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</si>
  <si>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</si>
  <si>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</si>
  <si>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</si>
  <si>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</si>
  <si>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</si>
  <si>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</si>
  <si>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</si>
  <si>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</si>
  <si>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</si>
  <si>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</si>
  <si>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</si>
  <si>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</si>
  <si>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</si>
  <si>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</si>
  <si>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</si>
  <si>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</si>
  <si>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</si>
  <si>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</si>
  <si>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</si>
  <si>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</si>
  <si>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</si>
  <si>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</si>
  <si>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</si>
  <si>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</si>
  <si>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</si>
  <si>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</si>
  <si>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</si>
  <si>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</si>
  <si>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</si>
  <si>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</si>
  <si>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</si>
  <si>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</si>
  <si>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</si>
  <si>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</si>
  <si>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</si>
  <si>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</si>
  <si>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</si>
  <si>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</si>
  <si>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</si>
  <si>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</si>
  <si>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</si>
  <si>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</si>
  <si>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</si>
  <si>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</si>
  <si>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</si>
  <si>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</si>
  <si>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</si>
  <si>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</si>
  <si>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</si>
  <si>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</si>
  <si>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</si>
  <si>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</si>
  <si>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</si>
  <si>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</si>
  <si>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</si>
  <si>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</si>
  <si>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</si>
  <si>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</si>
  <si>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</si>
  <si>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</si>
  <si>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</si>
  <si>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</si>
  <si>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</si>
  <si>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</si>
  <si>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</si>
  <si>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</si>
  <si>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</si>
  <si>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</si>
  <si>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</si>
  <si>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</si>
  <si>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</si>
  <si>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</si>
  <si>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</si>
  <si>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</si>
  <si>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</si>
  <si>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</si>
  <si>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</si>
  <si>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</si>
  <si>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</si>
  <si>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</si>
  <si>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</si>
  <si>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</si>
  <si>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</si>
  <si>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</si>
  <si>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</si>
  <si>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</si>
  <si>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</si>
  <si>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</si>
  <si>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</si>
  <si>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</si>
  <si>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</si>
  <si>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</si>
  <si>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</si>
  <si>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</si>
  <si>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</si>
  <si>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</si>
  <si>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</si>
  <si>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</si>
  <si>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</si>
  <si>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</si>
  <si>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</si>
  <si>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</si>
  <si>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</si>
  <si>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</si>
  <si>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</si>
  <si>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</si>
  <si>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</si>
  <si>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</si>
  <si>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</si>
  <si>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</si>
  <si>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</si>
  <si>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</si>
  <si>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</si>
  <si>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</si>
  <si>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</si>
  <si>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</si>
  <si>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</si>
  <si>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</si>
  <si>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</si>
  <si>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</si>
  <si>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</si>
  <si>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</si>
  <si>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</si>
  <si>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</si>
  <si>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</si>
  <si>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</si>
  <si>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</si>
  <si>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</si>
  <si>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</si>
  <si>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</si>
  <si>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</si>
  <si>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</si>
  <si>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</si>
  <si>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</si>
  <si>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</si>
  <si>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</si>
  <si>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</si>
  <si>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</si>
  <si>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</si>
  <si>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</si>
  <si>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</si>
  <si>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</si>
  <si>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</si>
  <si>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</si>
  <si>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</si>
  <si>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</si>
  <si>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</si>
  <si>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</si>
  <si>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</si>
  <si>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</si>
  <si>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</si>
  <si>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</si>
  <si>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</si>
  <si>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</si>
  <si>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</si>
  <si>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</si>
  <si>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</si>
  <si>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</si>
  <si>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</si>
  <si>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</si>
  <si>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</si>
  <si>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</si>
  <si>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</si>
  <si>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</si>
  <si>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</si>
  <si>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</si>
  <si>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</si>
  <si>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</si>
  <si>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</si>
  <si>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</si>
  <si>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</si>
  <si>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</si>
  <si>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</si>
  <si>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</si>
  <si>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</si>
  <si>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</si>
  <si>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</si>
  <si>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</si>
  <si>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</si>
  <si>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</si>
  <si>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</si>
  <si>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</si>
  <si>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</si>
  <si>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</si>
  <si>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</si>
  <si>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</si>
  <si>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</si>
  <si>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</si>
  <si>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</si>
  <si>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</si>
  <si>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</si>
  <si>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</si>
  <si>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</si>
  <si>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</si>
  <si>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</si>
  <si>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</si>
  <si>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</si>
  <si>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</si>
  <si>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</si>
  <si>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</si>
  <si>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</si>
  <si>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</si>
  <si>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</si>
  <si>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</si>
  <si>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</si>
  <si>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</si>
  <si>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</si>
  <si>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</si>
  <si>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</si>
  <si>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</si>
  <si>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</si>
  <si>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</si>
  <si>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</si>
  <si>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</si>
  <si>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</si>
  <si>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</si>
  <si>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</si>
  <si>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</si>
  <si>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</si>
  <si>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</si>
  <si>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</si>
  <si>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</si>
  <si>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</si>
  <si>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</si>
  <si>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</si>
  <si>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</si>
  <si>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</si>
  <si>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</si>
  <si>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</si>
  <si>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</si>
  <si>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</si>
  <si>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</si>
  <si>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</si>
  <si>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</si>
  <si>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</si>
  <si>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</si>
  <si>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</si>
  <si>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</si>
  <si>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</si>
  <si>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</si>
  <si>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</si>
  <si>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</si>
  <si>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</si>
  <si>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</si>
  <si>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</si>
  <si>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</si>
  <si>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</si>
  <si>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</si>
  <si>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</si>
  <si>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</si>
  <si>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</si>
  <si>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</si>
  <si>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</si>
  <si>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</si>
  <si>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</si>
  <si>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</si>
  <si>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</si>
  <si>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</si>
  <si>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</si>
  <si>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</si>
  <si>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</si>
  <si>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</si>
  <si>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</si>
  <si>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</si>
  <si>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</si>
  <si>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</si>
  <si>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</si>
  <si>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</si>
  <si>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</si>
  <si>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</si>
  <si>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</si>
  <si>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</si>
  <si>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</si>
  <si>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</si>
  <si>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</si>
  <si>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</si>
  <si>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</si>
  <si>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</si>
  <si>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</si>
  <si>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</si>
  <si>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</si>
  <si>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</si>
  <si>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</si>
  <si>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</si>
  <si>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</si>
  <si>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</si>
  <si>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</si>
  <si>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</si>
  <si>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</si>
  <si>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</si>
  <si>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</si>
  <si>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</si>
  <si>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</si>
  <si>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</si>
  <si>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</si>
  <si>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</si>
  <si>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</si>
  <si>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</si>
  <si>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</si>
  <si>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</si>
  <si>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</si>
  <si>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</si>
  <si>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</si>
  <si>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</si>
  <si>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</si>
  <si>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</si>
  <si>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</si>
  <si>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</si>
  <si>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</si>
  <si>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</si>
  <si>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</si>
  <si>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</si>
  <si>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</si>
  <si>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</si>
  <si>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</si>
  <si>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</si>
  <si>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</si>
  <si>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</si>
  <si>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</si>
  <si>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</si>
  <si>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</si>
  <si>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</si>
  <si>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</si>
  <si>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</si>
  <si>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</si>
  <si>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</si>
  <si>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</si>
  <si>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</si>
  <si>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</si>
  <si>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</si>
  <si>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</si>
  <si>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</si>
  <si>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</si>
  <si>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</si>
  <si>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</si>
  <si>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</si>
  <si>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</si>
  <si>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</si>
  <si>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</si>
  <si>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</si>
  <si>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</si>
  <si>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</si>
  <si>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</si>
  <si>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</si>
  <si>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</si>
  <si>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</si>
  <si>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</si>
  <si>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</si>
  <si>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</si>
  <si>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</si>
  <si>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</si>
  <si>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</si>
  <si>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</si>
  <si>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</si>
  <si>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</si>
  <si>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</si>
  <si>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</si>
  <si>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</si>
  <si>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</si>
  <si>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</si>
  <si>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</si>
  <si>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</si>
  <si>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</si>
  <si>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</si>
  <si>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</si>
  <si>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</si>
  <si>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</si>
  <si>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</si>
  <si>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</si>
  <si>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</si>
  <si>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</si>
  <si>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</si>
  <si>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</si>
  <si>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</si>
  <si>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</si>
  <si>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</si>
  <si>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</si>
  <si>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</si>
  <si>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</si>
  <si>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</si>
  <si>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</si>
  <si>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</si>
  <si>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</si>
  <si>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</si>
  <si>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</si>
  <si>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</si>
  <si>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</si>
  <si>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</si>
  <si>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</si>
  <si>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</si>
  <si>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</si>
  <si>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</si>
  <si>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</si>
  <si>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</si>
  <si>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</si>
  <si>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</si>
  <si>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</si>
  <si>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</si>
  <si>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</si>
  <si>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</si>
  <si>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</si>
  <si>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</si>
  <si>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</si>
  <si>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</si>
  <si>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</si>
  <si>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</si>
  <si>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</si>
  <si>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</si>
  <si>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</si>
  <si>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</si>
  <si>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</si>
  <si>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</si>
  <si>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</si>
  <si>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</si>
  <si>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</si>
  <si>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</si>
  <si>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</si>
  <si>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</si>
  <si>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</si>
  <si>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</si>
  <si>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</si>
  <si>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</si>
  <si>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</si>
  <si>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</si>
  <si>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</si>
  <si>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</si>
  <si>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</si>
  <si>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</si>
  <si>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</si>
  <si>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</si>
  <si>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</si>
  <si>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</si>
  <si>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</si>
  <si>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</si>
  <si>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</si>
  <si>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</si>
  <si>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</si>
  <si>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</si>
  <si>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</si>
  <si>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</si>
  <si>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</si>
  <si>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</si>
  <si>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</si>
  <si>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</si>
  <si>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</si>
  <si>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</si>
  <si>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</si>
  <si>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</si>
  <si>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</si>
  <si>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</si>
  <si>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</si>
  <si>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</si>
  <si>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</si>
  <si>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</si>
  <si>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</si>
  <si>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</si>
  <si>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</si>
  <si>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</si>
  <si>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</si>
  <si>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</si>
  <si>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</si>
  <si>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</si>
  <si>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</si>
  <si>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</si>
  <si>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</si>
  <si>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</si>
  <si>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</si>
  <si>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</si>
  <si>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</si>
  <si>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</si>
  <si>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</si>
  <si>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</si>
  <si>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</si>
  <si>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</si>
  <si>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</si>
  <si>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</si>
  <si>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</si>
  <si>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</si>
  <si>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</si>
  <si>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</si>
  <si>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</si>
  <si>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</si>
  <si>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</si>
  <si>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</si>
  <si>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</si>
  <si>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</si>
  <si>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</si>
  <si>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</si>
  <si>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</si>
  <si>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</si>
  <si>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</si>
  <si>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</si>
  <si>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</si>
  <si>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</si>
  <si>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</si>
  <si>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</si>
  <si>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</si>
  <si>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</si>
  <si>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</si>
  <si>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</si>
  <si>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</si>
  <si>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</si>
  <si>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</si>
  <si>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</si>
  <si>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</si>
  <si>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</si>
  <si>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</si>
  <si>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</si>
  <si>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</si>
  <si>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</si>
  <si>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</si>
  <si>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</si>
  <si>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</si>
  <si>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</si>
  <si>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</si>
  <si>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</si>
  <si>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</si>
  <si>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</si>
  <si>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</si>
  <si>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</si>
  <si>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</si>
  <si>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</si>
  <si>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</si>
  <si>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</si>
  <si>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</si>
  <si>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</si>
  <si>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</si>
  <si>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</si>
  <si>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</si>
  <si>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</si>
  <si>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</si>
  <si>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</si>
  <si>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</si>
  <si>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</si>
  <si>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</si>
  <si>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</si>
  <si>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</si>
  <si>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</si>
  <si>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</si>
  <si>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</si>
  <si>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</si>
  <si>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</si>
  <si>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</si>
  <si>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</si>
  <si>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</si>
  <si>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</si>
  <si>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</si>
  <si>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</si>
  <si>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</si>
  <si>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</si>
  <si>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</si>
  <si>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</si>
  <si>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</si>
  <si>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</si>
  <si>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</si>
  <si>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</si>
  <si>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</si>
  <si>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</si>
  <si>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</si>
  <si>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</si>
  <si>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</si>
  <si>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</si>
  <si>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</si>
  <si>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</si>
  <si>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</si>
  <si>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</si>
  <si>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</si>
  <si>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</si>
  <si>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</si>
  <si>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</si>
  <si>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</si>
  <si>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</si>
  <si>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</si>
  <si>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</si>
  <si>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</si>
  <si>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</si>
  <si>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</si>
  <si>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</si>
  <si>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</si>
  <si>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</si>
  <si>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</si>
  <si>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</si>
  <si>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</si>
  <si>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</si>
  <si>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</si>
  <si>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</si>
  <si>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</si>
  <si>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</si>
  <si>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</si>
  <si>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</si>
  <si>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</si>
  <si>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</si>
  <si>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</si>
  <si>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</si>
  <si>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</si>
  <si>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</si>
  <si>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</si>
  <si>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</si>
  <si>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</si>
  <si>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</si>
  <si>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</si>
  <si>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</si>
  <si>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</si>
  <si>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</si>
  <si>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</si>
  <si>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</si>
  <si>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</si>
  <si>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</si>
  <si>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</si>
  <si>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</si>
  <si>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</si>
  <si>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</si>
  <si>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</si>
  <si>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</si>
  <si>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</si>
  <si>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</si>
  <si>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</si>
  <si>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</si>
  <si>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</si>
  <si>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</si>
  <si>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</si>
  <si>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</si>
  <si>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</si>
  <si>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</si>
  <si>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</si>
  <si>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</si>
  <si>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</si>
  <si>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</si>
  <si>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</si>
  <si>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</si>
  <si>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</si>
  <si>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</si>
  <si>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</si>
  <si>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</si>
  <si>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</si>
  <si>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</si>
  <si>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</si>
  <si>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</si>
  <si>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</si>
  <si>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</si>
  <si>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</si>
  <si>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</si>
  <si>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</si>
  <si>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</si>
  <si>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</si>
  <si>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</si>
  <si>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</si>
  <si>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</si>
  <si>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</si>
  <si>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</si>
  <si>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</si>
  <si>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</si>
  <si>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</si>
  <si>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</si>
  <si>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</si>
  <si>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</si>
  <si>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</si>
  <si>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</si>
  <si>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</si>
  <si>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</si>
  <si>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</si>
  <si>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</si>
  <si>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</si>
  <si>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</si>
  <si>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</si>
  <si>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</si>
  <si>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</si>
  <si>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</si>
  <si>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</si>
  <si>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</si>
  <si>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</si>
  <si>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</si>
  <si>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</si>
  <si>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</si>
  <si>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</si>
  <si>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</si>
  <si>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</si>
  <si>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</si>
  <si>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</si>
  <si>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</si>
  <si>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</si>
  <si>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</si>
  <si>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</si>
  <si>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</si>
  <si>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</si>
  <si>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</si>
  <si>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</si>
  <si>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</si>
  <si>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</si>
  <si>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</si>
  <si>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</si>
  <si>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</si>
  <si>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</si>
  <si>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</si>
  <si>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</si>
  <si>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</si>
  <si>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</si>
  <si>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</si>
  <si>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</si>
  <si>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</si>
  <si>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</si>
  <si>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</si>
  <si>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</si>
  <si>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</si>
  <si>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</si>
  <si>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</si>
  <si>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</si>
  <si>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</si>
  <si>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</si>
  <si>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</si>
  <si>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</si>
  <si>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</si>
  <si>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</si>
  <si>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</si>
  <si>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</si>
  <si>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</si>
  <si>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</si>
  <si>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</si>
  <si>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</si>
  <si>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</si>
  <si>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</si>
  <si>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</si>
  <si>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</si>
  <si>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</si>
  <si>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</si>
  <si>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</si>
  <si>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</si>
  <si>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</si>
  <si>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</si>
  <si>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</si>
  <si>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</si>
  <si>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</si>
  <si>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</si>
  <si>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</si>
  <si>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</si>
  <si>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</si>
  <si>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</si>
  <si>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</si>
  <si>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</si>
  <si>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</si>
  <si>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</si>
  <si>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</si>
  <si>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</si>
  <si>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</si>
  <si>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</si>
  <si>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</si>
  <si>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</si>
  <si>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</si>
  <si>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</si>
  <si>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</si>
  <si>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</si>
  <si>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</si>
  <si>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</si>
  <si>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</si>
  <si>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</si>
  <si>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</si>
  <si>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</si>
  <si>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</si>
  <si>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</si>
  <si>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</si>
  <si>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</si>
  <si>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</si>
  <si>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</si>
  <si>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</si>
  <si>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</si>
  <si>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</si>
  <si>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</si>
  <si>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</si>
  <si>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</si>
  <si>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</si>
  <si>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</si>
  <si>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</si>
  <si>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</si>
  <si>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</si>
  <si>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</si>
  <si>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</si>
  <si>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</si>
  <si>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</si>
  <si>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</si>
  <si>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</si>
  <si>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</si>
  <si>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</si>
  <si>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</si>
  <si>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</si>
  <si>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</si>
  <si>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</si>
  <si>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</si>
  <si>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</si>
  <si>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</si>
  <si>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</si>
  <si>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</si>
  <si>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</si>
  <si>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</si>
  <si>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</si>
  <si>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</si>
  <si>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</si>
  <si>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</si>
  <si>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</si>
  <si>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</si>
  <si>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</si>
  <si>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</si>
  <si>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</si>
  <si>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</si>
  <si>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</si>
  <si>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</si>
  <si>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</si>
  <si>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</si>
  <si>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</si>
  <si>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</si>
  <si>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</si>
  <si>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</si>
  <si>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</si>
  <si>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</si>
  <si>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</si>
  <si>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</si>
  <si>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</si>
  <si>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</si>
  <si>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</si>
  <si>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</si>
  <si>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</si>
  <si>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</si>
  <si>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</si>
  <si>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</si>
  <si>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</si>
  <si>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</si>
  <si>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</si>
  <si>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</si>
  <si>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</si>
  <si>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</si>
  <si>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</si>
  <si>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</si>
  <si>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</si>
  <si>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</si>
  <si>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</si>
  <si>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</si>
  <si>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</si>
  <si>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</si>
  <si>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</si>
  <si>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</si>
  <si>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</si>
  <si>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</si>
  <si>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</si>
  <si>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</si>
  <si>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</si>
  <si>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</si>
  <si>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</si>
  <si>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</si>
  <si>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</si>
  <si>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</si>
  <si>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</si>
  <si>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</si>
  <si>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</si>
  <si>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</si>
  <si>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</si>
  <si>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</si>
  <si>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</si>
  <si>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</si>
  <si>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</si>
  <si>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</si>
  <si>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</si>
  <si>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</si>
  <si>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</si>
  <si>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</si>
  <si>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</si>
  <si>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</si>
  <si>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</si>
  <si>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</si>
  <si>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</si>
  <si>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</si>
  <si>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</si>
  <si>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</si>
  <si>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</si>
  <si>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</si>
  <si>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</si>
  <si>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</si>
  <si>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</si>
  <si>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</si>
  <si>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</si>
  <si>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</si>
  <si>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</si>
  <si>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</si>
  <si>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</si>
  <si>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</si>
  <si>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</si>
  <si>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</si>
  <si>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</si>
  <si>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</si>
  <si>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</si>
  <si>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</si>
  <si>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</si>
  <si>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</si>
  <si>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</si>
  <si>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</si>
  <si>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</si>
  <si>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</si>
  <si>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</si>
  <si>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</si>
  <si>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</si>
  <si>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</si>
  <si>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</si>
  <si>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</si>
  <si>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</si>
  <si>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</si>
  <si>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</si>
  <si>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</si>
  <si>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</si>
  <si>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</si>
  <si>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</si>
  <si>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</si>
  <si>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</si>
  <si>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</si>
  <si>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</si>
  <si>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</si>
  <si>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</si>
  <si>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</si>
  <si>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</si>
  <si>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</si>
  <si>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</si>
  <si>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</si>
  <si>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</si>
  <si>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</si>
  <si>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</si>
  <si>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</si>
  <si>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</si>
  <si>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</si>
  <si>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</si>
  <si>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</si>
  <si>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</si>
  <si>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</si>
  <si>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</si>
  <si>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</si>
  <si>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</si>
  <si>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</si>
  <si>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</si>
  <si>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</si>
  <si>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</si>
  <si>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</si>
  <si>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</si>
  <si>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</si>
  <si>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</si>
  <si>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</si>
  <si>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</si>
  <si>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</si>
  <si>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</si>
  <si>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</si>
  <si>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</si>
  <si>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</si>
  <si>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</si>
  <si>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</si>
  <si>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</si>
  <si>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</si>
  <si>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</si>
  <si>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</si>
  <si>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</si>
  <si>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</si>
  <si>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</si>
  <si>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</si>
  <si>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</si>
  <si>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</si>
  <si>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</si>
  <si>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</si>
  <si>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</si>
  <si>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</si>
  <si>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</si>
  <si>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</si>
  <si>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</si>
  <si>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</si>
  <si>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</si>
  <si>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</si>
  <si>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</si>
  <si>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</si>
  <si>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</si>
  <si>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</si>
  <si>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</si>
  <si>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</si>
  <si>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</si>
  <si>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</si>
  <si>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</si>
  <si>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</si>
  <si>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</si>
  <si>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</si>
  <si>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</si>
  <si>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</si>
  <si>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</si>
  <si>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</si>
  <si>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</si>
  <si>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</si>
  <si>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</si>
  <si>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</si>
  <si>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</si>
  <si>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</si>
  <si>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</si>
  <si>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</si>
  <si>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</si>
  <si>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</si>
  <si>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</si>
  <si>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</si>
  <si>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</si>
  <si>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</si>
  <si>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</si>
  <si>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</si>
  <si>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</si>
  <si>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</si>
  <si>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</si>
  <si>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</si>
  <si>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</si>
  <si>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</si>
  <si>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</si>
  <si>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</si>
  <si>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</si>
  <si>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</si>
  <si>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</si>
  <si>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</si>
  <si>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</si>
  <si>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</si>
  <si>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</si>
  <si>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</si>
  <si>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</si>
  <si>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</si>
  <si>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</si>
  <si>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</si>
  <si>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</si>
  <si>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</si>
  <si>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</si>
  <si>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</si>
  <si>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</si>
  <si>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</si>
  <si>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</si>
  <si>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</si>
  <si>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</si>
  <si>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</si>
  <si>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</si>
  <si>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</si>
  <si>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</si>
  <si>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</si>
  <si>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</si>
  <si>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</si>
  <si>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</si>
  <si>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</si>
  <si>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</si>
  <si>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</si>
  <si>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</si>
  <si>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</si>
  <si>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</si>
  <si>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</si>
  <si>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</si>
  <si>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</si>
  <si>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</si>
  <si>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</si>
  <si>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</si>
  <si>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</si>
  <si>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</si>
  <si>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</si>
  <si>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</si>
  <si>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</si>
  <si>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</si>
  <si>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</si>
  <si>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</si>
  <si>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</si>
  <si>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</si>
  <si>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</si>
  <si>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</si>
  <si>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</si>
  <si>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</si>
  <si>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</si>
  <si>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</si>
  <si>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</si>
  <si>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</si>
  <si>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</si>
  <si>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</si>
  <si>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</si>
  <si>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</si>
  <si>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</si>
  <si>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</si>
  <si>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</si>
  <si>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</si>
  <si>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</si>
  <si>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</si>
  <si>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</si>
  <si>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</si>
  <si>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</si>
  <si>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</si>
  <si>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</si>
  <si>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</si>
  <si>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</si>
  <si>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</si>
  <si>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</si>
  <si>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</si>
  <si>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</si>
  <si>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</si>
  <si>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</si>
  <si>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</si>
  <si>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</si>
  <si>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</si>
  <si>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</si>
  <si>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</si>
  <si>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</si>
  <si>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</si>
  <si>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</si>
  <si>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</si>
  <si>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</si>
  <si>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</si>
  <si>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</si>
  <si>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</si>
  <si>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</si>
  <si>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</si>
  <si>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</si>
  <si>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</si>
  <si>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</si>
  <si>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</si>
  <si>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</si>
  <si>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</si>
  <si>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</si>
  <si>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</si>
  <si>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</si>
  <si>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</si>
  <si>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</si>
  <si>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</si>
  <si>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</si>
  <si>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</si>
  <si>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</si>
  <si>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</si>
  <si>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</si>
  <si>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</si>
  <si>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</si>
  <si>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</si>
  <si>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</si>
  <si>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</si>
  <si>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</si>
  <si>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</si>
  <si>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</si>
  <si>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</si>
  <si>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</si>
  <si>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</si>
  <si>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</si>
  <si>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</si>
  <si>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</si>
  <si>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</si>
  <si>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</si>
  <si>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</si>
  <si>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</si>
  <si>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</si>
  <si>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</si>
  <si>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</si>
  <si>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</si>
  <si>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</si>
  <si>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</si>
  <si>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</si>
  <si>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</si>
  <si>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</si>
  <si>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</si>
  <si>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</si>
  <si>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</si>
  <si>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</si>
  <si>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</si>
  <si>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</si>
  <si>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</si>
  <si>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</si>
  <si>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</si>
  <si>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</si>
  <si>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</si>
  <si>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</si>
  <si>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</si>
  <si>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</si>
  <si>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</si>
  <si>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</si>
  <si>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</si>
  <si>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</si>
  <si>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</si>
  <si>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</si>
  <si>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</si>
  <si>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</si>
  <si>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</si>
  <si>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</si>
  <si>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</si>
  <si>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</si>
  <si>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</si>
  <si>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</si>
  <si>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</si>
  <si>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</si>
  <si>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</si>
  <si>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</si>
  <si>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</si>
  <si>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</si>
  <si>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</si>
  <si>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</si>
  <si>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</si>
  <si>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</si>
  <si>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</si>
  <si>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</si>
  <si>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</si>
  <si>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</si>
  <si>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</si>
  <si>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</si>
  <si>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</si>
  <si>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</si>
  <si>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</si>
  <si>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</si>
  <si>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</si>
  <si>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</si>
  <si>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</si>
  <si>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</si>
  <si>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</si>
  <si>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</si>
  <si>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</si>
  <si>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</si>
  <si>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</si>
  <si>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</si>
  <si>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</si>
  <si>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</si>
  <si>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</si>
  <si>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</si>
  <si>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</si>
  <si>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</si>
  <si>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</si>
  <si>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</si>
  <si>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</si>
  <si>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</si>
  <si>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</si>
  <si>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</si>
  <si>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</si>
  <si>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</si>
  <si>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</si>
  <si>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</si>
  <si>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</si>
  <si>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</si>
  <si>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</si>
  <si>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</si>
  <si>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</si>
  <si>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</si>
  <si>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</si>
  <si>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</si>
  <si>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</si>
  <si>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</si>
  <si>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</si>
  <si>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</si>
  <si>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</si>
  <si>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</si>
  <si>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</si>
  <si>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</si>
  <si>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</si>
  <si>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</si>
  <si>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</si>
  <si>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</si>
  <si>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</si>
  <si>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</si>
  <si>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</si>
  <si>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</si>
  <si>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</si>
  <si>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</si>
  <si>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</si>
  <si>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</si>
  <si>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</si>
  <si>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</si>
  <si>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</si>
  <si>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</si>
  <si>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</si>
  <si>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</si>
  <si>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</si>
  <si>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</si>
  <si>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</si>
  <si>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</si>
  <si>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</si>
  <si>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</si>
  <si>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</si>
  <si>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</si>
  <si>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</si>
  <si>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</si>
  <si>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</si>
  <si>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</si>
  <si>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</si>
  <si>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</si>
  <si>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</si>
  <si>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</si>
  <si>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</si>
  <si>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</si>
  <si>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</si>
  <si>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</si>
  <si>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</si>
  <si>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</si>
  <si>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</si>
  <si>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</si>
  <si>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</si>
  <si>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</si>
  <si>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</si>
  <si>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</si>
  <si>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</si>
  <si>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</si>
  <si>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</si>
  <si>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</si>
  <si>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</si>
  <si>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</si>
  <si>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</si>
  <si>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</si>
  <si>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</si>
  <si>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</si>
  <si>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</si>
  <si>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</si>
  <si>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</si>
  <si>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</si>
  <si>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</si>
  <si>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</si>
  <si>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</si>
  <si>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</si>
  <si>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</si>
  <si>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</si>
  <si>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</si>
  <si>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</si>
  <si>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</si>
  <si>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</si>
  <si>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</si>
  <si>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</si>
  <si>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</si>
  <si>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</si>
  <si>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</si>
  <si>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</si>
  <si>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</si>
  <si>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</si>
  <si>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</si>
  <si>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</si>
  <si>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</si>
  <si>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</si>
  <si>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</si>
  <si>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</si>
  <si>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</si>
  <si>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</si>
  <si>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</si>
  <si>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</si>
  <si>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</si>
  <si>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</si>
  <si>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</si>
  <si>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</si>
  <si>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</si>
  <si>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</si>
  <si>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</si>
  <si>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</si>
  <si>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</si>
  <si>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</si>
  <si>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</si>
  <si>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</si>
  <si>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</si>
  <si>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</si>
  <si>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</si>
  <si>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</si>
  <si>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</si>
  <si>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</si>
  <si>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</si>
  <si>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</si>
  <si>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</si>
  <si>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</si>
  <si>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</si>
  <si>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</si>
  <si>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</si>
  <si>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</si>
  <si>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</si>
  <si>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</si>
  <si>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</si>
  <si>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</si>
  <si>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</si>
  <si>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</si>
  <si>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</si>
  <si>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</si>
  <si>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</si>
  <si>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</si>
  <si>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</si>
  <si>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</si>
  <si>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</si>
  <si>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</si>
  <si>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</si>
  <si>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</si>
  <si>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</si>
  <si>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</si>
  <si>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</si>
  <si>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</si>
  <si>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</si>
  <si>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</si>
  <si>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</si>
  <si>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</si>
  <si>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</si>
  <si>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</si>
  <si>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</si>
  <si>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</si>
  <si>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</si>
  <si>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</si>
  <si>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</si>
  <si>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</si>
  <si>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</si>
  <si>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</si>
  <si>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</si>
  <si>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</si>
  <si>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</si>
  <si>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</si>
  <si>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</si>
  <si>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</si>
  <si>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</si>
  <si>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</si>
  <si>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</si>
  <si>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</si>
  <si>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</si>
  <si>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</si>
  <si>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</si>
  <si>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</si>
  <si>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</si>
  <si>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</si>
  <si>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</si>
  <si>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</si>
  <si>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</si>
  <si>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</si>
  <si>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</si>
  <si>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</si>
  <si>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</si>
  <si>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</si>
  <si>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</si>
  <si>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</si>
  <si>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</si>
  <si>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</si>
  <si>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</si>
  <si>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</si>
  <si>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</si>
  <si>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</si>
  <si>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</si>
  <si>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</si>
  <si>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</si>
  <si>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</si>
  <si>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</si>
  <si>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</si>
  <si>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</si>
  <si>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</si>
  <si>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</si>
  <si>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</si>
  <si>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</si>
  <si>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</si>
  <si>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</si>
  <si>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</si>
  <si>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</si>
  <si>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</si>
  <si>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</si>
  <si>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</si>
  <si>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</si>
  <si>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</si>
  <si>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</si>
  <si>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</si>
  <si>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</si>
  <si>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</si>
  <si>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</si>
  <si>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</si>
  <si>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</si>
  <si>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</si>
  <si>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</si>
  <si>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</si>
  <si>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</si>
  <si>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</si>
  <si>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</si>
  <si>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</si>
  <si>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</si>
  <si>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</si>
  <si>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</si>
  <si>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</si>
  <si>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</si>
  <si>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</si>
  <si>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</si>
  <si>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</si>
  <si>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</si>
  <si>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</si>
  <si>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</si>
  <si>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</si>
  <si>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</si>
  <si>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</si>
  <si>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</si>
  <si>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</si>
  <si>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</si>
  <si>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</si>
  <si>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</si>
  <si>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</si>
  <si>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</si>
  <si>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</si>
  <si>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</si>
  <si>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</si>
  <si>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</si>
  <si>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</si>
  <si>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</si>
  <si>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</si>
  <si>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</si>
  <si>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</si>
  <si>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</si>
  <si>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</si>
  <si>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</si>
  <si>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</si>
  <si>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</si>
  <si>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</si>
  <si>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</si>
  <si>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</si>
  <si>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</si>
  <si>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</si>
  <si>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</si>
  <si>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</si>
  <si>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</si>
  <si>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</si>
  <si>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</si>
  <si>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</si>
  <si>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</si>
  <si>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</si>
  <si>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</si>
  <si>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</si>
  <si>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</si>
  <si>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</si>
  <si>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</si>
  <si>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</si>
  <si>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</si>
  <si>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</si>
  <si>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</si>
  <si>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</si>
  <si>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</si>
  <si>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</si>
  <si>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</si>
  <si>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</si>
  <si>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</si>
  <si>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</si>
  <si>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</si>
  <si>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</si>
  <si>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</si>
  <si>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</si>
  <si>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</si>
  <si>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</si>
  <si>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</si>
  <si>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</si>
  <si>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</si>
  <si>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</si>
  <si>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</si>
  <si>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</si>
  <si>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</si>
  <si>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</si>
  <si>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</si>
  <si>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</si>
  <si>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</si>
  <si>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</si>
  <si>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</si>
  <si>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</si>
  <si>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</si>
  <si>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</si>
  <si>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</si>
  <si>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</si>
  <si>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</si>
  <si>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</si>
  <si>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</si>
  <si>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</si>
  <si>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</si>
  <si>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</si>
  <si>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</si>
  <si>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</si>
  <si>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</si>
  <si>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</si>
  <si>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</si>
  <si>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</si>
  <si>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</si>
  <si>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</si>
  <si>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</si>
  <si>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</si>
  <si>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</si>
  <si>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</si>
  <si>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</si>
  <si>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</si>
  <si>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</si>
  <si>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</si>
  <si>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</si>
  <si>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</si>
  <si>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</si>
  <si>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</si>
  <si>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</si>
  <si>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</si>
  <si>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</si>
  <si>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</si>
  <si>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</si>
  <si>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</si>
  <si>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</si>
  <si>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</si>
  <si>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</si>
  <si>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</si>
  <si>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</si>
  <si>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</si>
  <si>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</si>
  <si>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</si>
  <si>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</si>
  <si>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</si>
  <si>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</si>
  <si>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</si>
  <si>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</si>
  <si>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</si>
  <si>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</si>
  <si>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</si>
  <si>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</si>
  <si>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</si>
  <si>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</si>
  <si>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</si>
  <si>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</si>
  <si>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</si>
  <si>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</si>
  <si>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</si>
  <si>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</si>
  <si>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</si>
  <si>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</si>
  <si>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</si>
  <si>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</si>
  <si>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</si>
  <si>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</si>
  <si>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</si>
  <si>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</si>
  <si>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</si>
  <si>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</si>
  <si>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</si>
  <si>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</si>
  <si>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</si>
  <si>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</si>
  <si>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</si>
  <si>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</si>
  <si>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</si>
  <si>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</si>
  <si>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</si>
  <si>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</si>
  <si>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</si>
  <si>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</si>
  <si>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</si>
  <si>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</si>
  <si>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</si>
  <si>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</si>
  <si>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</si>
  <si>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</si>
  <si>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</si>
  <si>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</si>
  <si>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</si>
  <si>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</si>
  <si>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</si>
  <si>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</si>
  <si>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</si>
  <si>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</si>
  <si>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</si>
  <si>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</si>
  <si>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</si>
  <si>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</si>
  <si>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</si>
  <si>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</si>
  <si>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</si>
  <si>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</si>
  <si>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</si>
  <si>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</si>
  <si>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</si>
  <si>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</si>
  <si>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</si>
  <si>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</si>
  <si>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</si>
  <si>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</si>
  <si>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</si>
  <si>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</si>
  <si>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</si>
  <si>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</si>
  <si>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</si>
  <si>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</si>
  <si>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</si>
  <si>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</si>
  <si>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</si>
  <si>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</si>
  <si>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</si>
  <si>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</si>
  <si>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</si>
  <si>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</si>
  <si>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</si>
  <si>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</si>
  <si>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</si>
  <si>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</si>
  <si>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</si>
  <si>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</si>
  <si>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</si>
  <si>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</si>
  <si>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</si>
  <si>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</si>
  <si>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</si>
  <si>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</si>
  <si>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</si>
  <si>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</si>
  <si>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</si>
  <si>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</si>
  <si>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</si>
  <si>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</si>
  <si>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</si>
  <si>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</si>
  <si>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</si>
  <si>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</si>
  <si>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</si>
  <si>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</si>
  <si>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</si>
  <si>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</si>
  <si>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</si>
  <si>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</si>
  <si>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</si>
  <si>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</si>
  <si>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</si>
  <si>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</si>
  <si>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</si>
  <si>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</si>
  <si>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</si>
  <si>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</si>
  <si>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</si>
  <si>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</si>
  <si>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</si>
  <si>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</si>
  <si>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</si>
  <si>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</si>
  <si>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</si>
  <si>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</si>
  <si>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</si>
  <si>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</si>
  <si>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</si>
  <si>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</si>
  <si>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</si>
  <si>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</si>
  <si>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</si>
  <si>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</si>
  <si>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</si>
  <si>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</si>
  <si>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</si>
  <si>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</si>
  <si>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</si>
  <si>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</si>
  <si>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</si>
  <si>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</si>
  <si>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</si>
  <si>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</si>
  <si>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</si>
  <si>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</si>
  <si>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</si>
  <si>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</si>
  <si>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</si>
  <si>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</si>
  <si>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</si>
  <si>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</si>
  <si>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</si>
  <si>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</si>
  <si>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</si>
  <si>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</si>
  <si>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</si>
  <si>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</si>
  <si>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</si>
  <si>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</si>
  <si>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</si>
  <si>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</si>
  <si>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</si>
  <si>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</si>
  <si>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</si>
  <si>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</si>
  <si>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</si>
  <si>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</si>
  <si>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</si>
  <si>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</si>
  <si>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</si>
  <si>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</si>
  <si>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</si>
  <si>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</si>
  <si>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</si>
  <si>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</si>
  <si>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</si>
  <si>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</si>
  <si>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</si>
  <si>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</si>
  <si>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</si>
  <si>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</si>
  <si>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</si>
  <si>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</si>
  <si>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</si>
  <si>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</si>
  <si>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</si>
  <si>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</si>
  <si>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</si>
  <si>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</si>
  <si>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</si>
  <si>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</si>
  <si>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</si>
  <si>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</si>
  <si>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</si>
  <si>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</si>
  <si>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</si>
  <si>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</si>
  <si>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</si>
  <si>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</si>
  <si>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</si>
  <si>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</si>
  <si>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</si>
  <si>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</si>
  <si>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</si>
  <si>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</si>
  <si>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</si>
  <si>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</si>
  <si>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</si>
  <si>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</si>
  <si>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</si>
  <si>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</si>
  <si>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</si>
  <si>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</si>
  <si>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</si>
  <si>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</si>
  <si>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</si>
  <si>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</si>
  <si>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</si>
  <si>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</si>
  <si>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</si>
  <si>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</si>
  <si>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</si>
  <si>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</si>
  <si>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</si>
  <si>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</si>
  <si>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</si>
  <si>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</si>
  <si>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</si>
  <si>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</si>
  <si>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</si>
  <si>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</si>
  <si>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</si>
  <si>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</si>
  <si>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</si>
  <si>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</si>
  <si>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</si>
  <si>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</si>
  <si>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</si>
  <si>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</si>
  <si>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</si>
  <si>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</si>
  <si>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</si>
  <si>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</si>
  <si>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</si>
  <si>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</si>
  <si>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</si>
  <si>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</si>
  <si>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</si>
  <si>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</si>
  <si>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</si>
  <si>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</si>
  <si>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</si>
  <si>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</si>
  <si>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</si>
  <si>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</si>
  <si>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</si>
  <si>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</si>
  <si>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</si>
  <si>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</si>
  <si>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</si>
  <si>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</si>
  <si>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</si>
  <si>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</si>
  <si>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</si>
  <si>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</si>
  <si>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</si>
  <si>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</si>
  <si>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</si>
  <si>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</si>
  <si>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</si>
  <si>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</si>
  <si>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</si>
  <si>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</si>
  <si>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</si>
  <si>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</si>
  <si>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</si>
  <si>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</si>
  <si>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</si>
  <si>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</si>
  <si>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</si>
  <si>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</si>
  <si>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</si>
  <si>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</si>
  <si>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</si>
  <si>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</si>
  <si>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</si>
  <si>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</si>
  <si>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</si>
  <si>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</si>
  <si>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</si>
  <si>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</si>
  <si>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</si>
  <si>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</si>
  <si>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</si>
  <si>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</si>
  <si>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</si>
  <si>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</si>
  <si>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</si>
  <si>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</si>
  <si>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</si>
  <si>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</si>
  <si>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</si>
  <si>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</si>
  <si>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</si>
  <si>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</si>
  <si>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</si>
  <si>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</si>
  <si>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</si>
  <si>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</si>
  <si>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</si>
  <si>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</si>
  <si>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</si>
  <si>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</si>
  <si>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</si>
  <si>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</si>
  <si>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</si>
  <si>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</si>
  <si>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</si>
  <si>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</si>
  <si>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</si>
  <si>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</si>
  <si>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</si>
  <si>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</si>
  <si>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</si>
  <si>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</si>
  <si>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</si>
  <si>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</si>
  <si>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</si>
  <si>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</si>
  <si>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</si>
  <si>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</si>
  <si>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</si>
  <si>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</si>
  <si>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</si>
  <si>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</si>
  <si>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</si>
  <si>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</si>
  <si>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</si>
  <si>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</si>
  <si>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</si>
  <si>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</si>
  <si>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</si>
  <si>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</si>
  <si>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</si>
  <si>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</si>
  <si>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</si>
  <si>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</si>
  <si>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</si>
  <si>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</si>
  <si>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</si>
  <si>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</si>
  <si>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</si>
  <si>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</si>
  <si>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</si>
  <si>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</si>
  <si>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</si>
  <si>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</si>
  <si>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</si>
  <si>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</si>
  <si>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</si>
  <si>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</si>
  <si>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</si>
  <si>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</si>
  <si>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</si>
  <si>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</si>
  <si>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</si>
  <si>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</si>
  <si>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</si>
  <si>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</si>
  <si>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</si>
  <si>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</si>
  <si>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</si>
  <si>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</si>
  <si>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</si>
  <si>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</si>
  <si>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</si>
  <si>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</si>
  <si>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</si>
  <si>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</si>
  <si>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</si>
  <si>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</si>
  <si>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</si>
  <si>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</si>
  <si>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</si>
  <si>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</si>
  <si>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</si>
  <si>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</si>
  <si>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</si>
  <si>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</si>
  <si>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</si>
  <si>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</si>
  <si>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</si>
  <si>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</si>
  <si>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</si>
  <si>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</si>
  <si>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</si>
  <si>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</si>
  <si>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</si>
  <si>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</si>
  <si>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</si>
  <si>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</si>
  <si>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</si>
  <si>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</si>
  <si>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</si>
  <si>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</si>
  <si>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</si>
  <si>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</si>
  <si>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</si>
  <si>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</si>
  <si>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</si>
  <si>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</si>
  <si>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</si>
  <si>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</si>
  <si>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</si>
  <si>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</si>
  <si>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</si>
  <si>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</si>
  <si>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</si>
  <si>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</si>
  <si>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</si>
  <si>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</si>
  <si>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</si>
  <si>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</si>
  <si>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</si>
  <si>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</si>
  <si>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</si>
  <si>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</si>
  <si>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</si>
  <si>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</si>
  <si>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</si>
  <si>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</si>
  <si>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</si>
  <si>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</si>
  <si>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</si>
  <si>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</si>
  <si>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</si>
  <si>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</si>
  <si>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</si>
  <si>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</si>
  <si>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</si>
  <si>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</si>
  <si>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</si>
  <si>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</si>
  <si>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</si>
  <si>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</si>
  <si>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</si>
  <si>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</si>
  <si>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</si>
  <si>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</si>
  <si>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</si>
  <si>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</si>
  <si>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</si>
  <si>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</si>
  <si>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</si>
  <si>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</si>
  <si>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</si>
  <si>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</si>
  <si>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</si>
  <si>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</si>
  <si>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</si>
  <si>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</si>
  <si>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</si>
  <si>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</si>
  <si>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</si>
  <si>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</si>
  <si>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</si>
  <si>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</si>
  <si>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</si>
  <si>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</si>
  <si>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</si>
  <si>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</si>
  <si>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</si>
  <si>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</si>
  <si>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</si>
  <si>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</si>
  <si>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</si>
  <si>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</si>
  <si>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</si>
  <si>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</si>
  <si>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</si>
  <si>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</si>
  <si>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</si>
  <si>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</si>
  <si>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</si>
  <si>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</si>
  <si>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</si>
  <si>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</si>
  <si>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</si>
  <si>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</si>
  <si>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</si>
  <si>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</si>
  <si>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</si>
  <si>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</si>
  <si>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</si>
  <si>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</si>
  <si>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</si>
  <si>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</si>
  <si>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</si>
  <si>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</si>
  <si>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</si>
  <si>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</si>
  <si>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</si>
  <si>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</si>
  <si>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</si>
  <si>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</si>
  <si>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</si>
  <si>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</si>
  <si>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</si>
  <si>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</si>
  <si>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</si>
  <si>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</si>
  <si>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</si>
  <si>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</si>
  <si>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</si>
  <si>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</si>
  <si>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</si>
  <si>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</si>
  <si>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</si>
  <si>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</si>
  <si>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</si>
  <si>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</si>
  <si>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</si>
  <si>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</si>
  <si>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</si>
  <si>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</si>
  <si>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</si>
  <si>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</si>
  <si>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</si>
  <si>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</si>
  <si>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</si>
  <si>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</si>
  <si>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</si>
  <si>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</si>
  <si>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</si>
  <si>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</si>
  <si>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</si>
  <si>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</si>
  <si>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</si>
  <si>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</si>
  <si>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</si>
  <si>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</si>
  <si>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</si>
  <si>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</si>
  <si>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</si>
  <si>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</si>
  <si>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</si>
  <si>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</si>
  <si>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</si>
  <si>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</si>
  <si>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</si>
  <si>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</si>
  <si>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</si>
  <si>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</si>
  <si>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</si>
  <si>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</si>
  <si>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</si>
  <si>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</si>
  <si>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</si>
  <si>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</si>
  <si>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</si>
  <si>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</si>
  <si>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</si>
  <si>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</si>
  <si>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</si>
  <si>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</si>
  <si>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</si>
  <si>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</si>
  <si>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</si>
  <si>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</si>
  <si>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</si>
  <si>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</si>
  <si>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</si>
  <si>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</si>
  <si>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</si>
  <si>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</si>
  <si>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</si>
  <si>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</si>
  <si>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</si>
  <si>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</si>
  <si>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</si>
  <si>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</si>
  <si>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</si>
  <si>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</si>
  <si>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</si>
  <si>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</si>
  <si>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</si>
  <si>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</si>
  <si>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</si>
  <si>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</si>
  <si>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</si>
  <si>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</si>
  <si>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</si>
  <si>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</si>
  <si>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</si>
  <si>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</si>
  <si>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</si>
  <si>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</si>
  <si>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</si>
  <si>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</si>
  <si>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</si>
  <si>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</si>
  <si>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</si>
  <si>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</si>
  <si>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</si>
  <si>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</si>
  <si>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</si>
  <si>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</si>
  <si>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</si>
  <si>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</si>
  <si>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</si>
  <si>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</si>
  <si>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</si>
  <si>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</si>
  <si>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</si>
  <si>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</si>
  <si>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</si>
  <si>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</si>
  <si>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</si>
  <si>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</si>
  <si>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</si>
  <si>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</si>
  <si>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</si>
  <si>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</si>
  <si>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</si>
  <si>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</si>
  <si>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</si>
  <si>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</si>
  <si>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</si>
  <si>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</si>
  <si>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</si>
  <si>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</si>
  <si>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</si>
  <si>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</si>
  <si>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</si>
  <si>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</si>
  <si>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</si>
  <si>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</si>
  <si>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</si>
  <si>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</si>
  <si>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</si>
  <si>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</si>
  <si>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</si>
  <si>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</si>
  <si>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</si>
  <si>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</si>
  <si>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</si>
  <si>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</si>
  <si>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</si>
  <si>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</si>
  <si>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</si>
  <si>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</si>
  <si>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</si>
  <si>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</si>
  <si>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</si>
  <si>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</si>
  <si>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</si>
  <si>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</si>
  <si>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</si>
  <si>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</si>
  <si>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</si>
  <si>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</si>
  <si>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</si>
  <si>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</si>
  <si>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</si>
  <si>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</si>
  <si>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</si>
  <si>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</si>
  <si>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</si>
  <si>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</si>
  <si>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</si>
  <si>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</si>
  <si>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</si>
  <si>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</si>
  <si>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</si>
  <si>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</si>
  <si>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</si>
  <si>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</si>
  <si>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</si>
  <si>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</si>
  <si>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</si>
  <si>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</si>
  <si>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</si>
  <si>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</si>
  <si>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</si>
  <si>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</si>
  <si>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</si>
  <si>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</si>
  <si>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</si>
  <si>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</si>
  <si>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</si>
  <si>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</si>
  <si>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</si>
  <si>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</si>
  <si>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</si>
  <si>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</si>
  <si>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</si>
  <si>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</si>
  <si>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</si>
  <si>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</si>
  <si>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</si>
  <si>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</si>
  <si>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</si>
  <si>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</si>
  <si>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</si>
  <si>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</si>
  <si>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</si>
  <si>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</si>
  <si>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</si>
  <si>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</si>
  <si>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</si>
  <si>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</si>
  <si>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</si>
  <si>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</si>
  <si>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</si>
  <si>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</si>
  <si>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</si>
  <si>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</si>
  <si>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</si>
  <si>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</si>
  <si>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</si>
  <si>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</si>
  <si>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</si>
  <si>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</si>
  <si>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</si>
  <si>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</si>
  <si>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</si>
  <si>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</si>
  <si>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</si>
  <si>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</si>
  <si>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</si>
  <si>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</si>
  <si>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</si>
  <si>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</si>
  <si>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</si>
  <si>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</si>
  <si>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</si>
  <si>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</si>
  <si>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</si>
  <si>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</si>
  <si>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</si>
  <si>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</si>
  <si>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</si>
  <si>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</si>
  <si>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</si>
  <si>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</si>
  <si>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</si>
  <si>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</si>
  <si>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</si>
  <si>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</si>
  <si>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</si>
  <si>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</si>
  <si>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</si>
  <si>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</si>
  <si>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</si>
  <si>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</si>
  <si>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</si>
  <si>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</si>
  <si>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</si>
  <si>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</si>
  <si>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</si>
  <si>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</si>
  <si>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</si>
  <si>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</si>
  <si>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</si>
  <si>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</si>
  <si>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</si>
  <si>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</si>
  <si>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</si>
  <si>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</si>
  <si>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</si>
  <si>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</si>
  <si>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</si>
  <si>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</si>
  <si>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</si>
  <si>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</si>
  <si>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</si>
  <si>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</si>
  <si>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</si>
  <si>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</si>
  <si>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</si>
  <si>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</si>
  <si>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</si>
  <si>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</si>
  <si>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</si>
  <si>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</si>
  <si>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</si>
  <si>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</si>
  <si>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</si>
  <si>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</si>
  <si>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</si>
  <si>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</si>
  <si>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</si>
  <si>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</si>
  <si>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</si>
  <si>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</si>
  <si>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</si>
  <si>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</si>
  <si>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</si>
  <si>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</si>
  <si>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</si>
  <si>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</si>
  <si>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</si>
  <si>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</si>
  <si>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</si>
  <si>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</si>
  <si>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</si>
  <si>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</si>
  <si>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</si>
  <si>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</si>
  <si>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</si>
  <si>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</si>
  <si>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</si>
  <si>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</si>
  <si>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</si>
  <si>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</si>
  <si>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</si>
  <si>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</si>
  <si>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</si>
  <si>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</si>
  <si>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</si>
  <si>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</si>
  <si>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</si>
  <si>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</si>
  <si>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</si>
  <si>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</si>
  <si>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</si>
  <si>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</si>
  <si>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</si>
  <si>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</si>
  <si>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</si>
  <si>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</si>
  <si>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</si>
  <si>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</si>
  <si>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</si>
  <si>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</si>
  <si>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</si>
  <si>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</si>
  <si>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</si>
  <si>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</si>
  <si>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</si>
  <si>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</si>
  <si>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</si>
  <si>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</si>
  <si>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</si>
  <si>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</si>
  <si>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</si>
  <si>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</si>
  <si>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</si>
  <si>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</si>
  <si>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</si>
  <si>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</si>
  <si>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</si>
  <si>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</si>
  <si>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</si>
  <si>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</si>
  <si>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</si>
  <si>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</si>
  <si>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</si>
  <si>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</si>
  <si>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</si>
  <si>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</si>
  <si>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</si>
  <si>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</si>
  <si>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</si>
  <si>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</si>
  <si>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</si>
  <si>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</si>
  <si>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</si>
  <si>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</si>
  <si>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</si>
  <si>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</si>
  <si>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</si>
  <si>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</si>
  <si>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</si>
  <si>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</si>
  <si>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</si>
  <si>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</si>
  <si>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</si>
  <si>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</si>
  <si>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</si>
  <si>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</si>
  <si>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</si>
  <si>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</si>
  <si>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</si>
  <si>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</si>
  <si>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</si>
  <si>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</si>
  <si>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</si>
  <si>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</si>
  <si>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</si>
  <si>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</si>
  <si>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</si>
  <si>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</si>
  <si>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</si>
  <si>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</si>
  <si>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</si>
  <si>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</si>
  <si>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</si>
  <si>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</si>
  <si>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</si>
  <si>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</si>
  <si>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</si>
  <si>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</si>
  <si>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</si>
  <si>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</si>
  <si>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</si>
  <si>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</si>
  <si>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</si>
  <si>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</si>
  <si>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</si>
  <si>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</si>
  <si>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</si>
  <si>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</si>
  <si>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</si>
  <si>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</si>
  <si>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</si>
  <si>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</si>
  <si>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</si>
  <si>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</si>
  <si>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</si>
  <si>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</si>
  <si>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</si>
  <si>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</si>
  <si>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</si>
  <si>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</si>
  <si>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</si>
  <si>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</si>
  <si>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</si>
  <si>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</si>
  <si>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</si>
  <si>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</si>
  <si>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</si>
  <si>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</si>
  <si>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</si>
  <si>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</si>
  <si>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</si>
  <si>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</si>
  <si>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</si>
  <si>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</si>
  <si>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</si>
  <si>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</si>
  <si>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</si>
  <si>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</si>
  <si>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</si>
  <si>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</si>
  <si>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</si>
  <si>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</si>
  <si>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</si>
  <si>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</si>
  <si>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</si>
  <si>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</si>
  <si>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</si>
  <si>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</si>
  <si>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</si>
  <si>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</si>
  <si>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</si>
  <si>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</si>
  <si>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</si>
  <si>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</si>
  <si>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</si>
  <si>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</si>
  <si>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</si>
  <si>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</si>
  <si>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</si>
  <si>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</si>
  <si>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</si>
  <si>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</si>
  <si>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</si>
  <si>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</si>
  <si>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</si>
  <si>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</si>
  <si>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</si>
  <si>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</si>
  <si>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</si>
  <si>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</si>
  <si>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</si>
  <si>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</si>
  <si>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</si>
  <si>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</si>
  <si>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</si>
  <si>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</si>
  <si>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</si>
  <si>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</si>
  <si>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</si>
  <si>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</si>
  <si>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</si>
  <si>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</si>
  <si>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</si>
  <si>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</si>
  <si>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</si>
  <si>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</si>
  <si>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</si>
  <si>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</si>
  <si>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</si>
  <si>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</si>
  <si>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</si>
  <si>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</si>
  <si>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</si>
  <si>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</si>
  <si>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</si>
  <si>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</si>
  <si>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</si>
  <si>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</si>
  <si>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</si>
  <si>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</si>
  <si>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</si>
  <si>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</si>
  <si>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</si>
  <si>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</si>
  <si>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</si>
  <si>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</si>
  <si>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</si>
  <si>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</si>
  <si>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</si>
  <si>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</si>
  <si>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</si>
  <si>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</si>
  <si>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</si>
  <si>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</si>
  <si>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</si>
  <si>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</si>
  <si>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</si>
  <si>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</si>
  <si>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</si>
  <si>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</si>
  <si>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</si>
  <si>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</si>
  <si>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</si>
  <si>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</si>
  <si>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</si>
  <si>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</si>
  <si>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</si>
  <si>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</si>
  <si>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</si>
  <si>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</si>
  <si>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</si>
  <si>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</si>
  <si>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</si>
  <si>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</si>
  <si>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</si>
  <si>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</si>
  <si>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</si>
  <si>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</si>
  <si>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</si>
  <si>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</si>
  <si>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</si>
  <si>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</si>
  <si>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</si>
  <si>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</si>
  <si>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</si>
  <si>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</si>
  <si>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</si>
  <si>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</si>
  <si>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</si>
  <si>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</si>
  <si>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</si>
  <si>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</si>
  <si>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</si>
  <si>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</si>
  <si>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</si>
  <si>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</si>
  <si>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</si>
  <si>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</si>
  <si>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</si>
  <si>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</si>
  <si>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</si>
  <si>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</si>
  <si>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</si>
  <si>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</si>
  <si>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</si>
  <si>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</si>
  <si>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</si>
  <si>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</si>
  <si>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</si>
  <si>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</si>
  <si>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</si>
  <si>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</si>
  <si>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</si>
  <si>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</si>
  <si>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</si>
  <si>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</si>
  <si>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</si>
  <si>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</si>
  <si>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</si>
  <si>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</si>
  <si>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</si>
  <si>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</si>
  <si>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</si>
  <si>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</si>
  <si>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</si>
  <si>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</si>
  <si>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</si>
  <si>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</si>
  <si>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</si>
  <si>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</si>
  <si>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</si>
  <si>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</si>
  <si>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</si>
  <si>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</si>
  <si>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</si>
  <si>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</si>
  <si>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</si>
  <si>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</si>
  <si>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</si>
  <si>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</si>
  <si>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</si>
  <si>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</si>
  <si>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</si>
  <si>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</si>
  <si>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</si>
  <si>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</si>
  <si>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</si>
  <si>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</si>
  <si>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</si>
  <si>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</si>
  <si>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</si>
  <si>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</si>
  <si>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</si>
  <si>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</si>
  <si>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</si>
  <si>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</si>
  <si>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</si>
  <si>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</si>
  <si>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</si>
  <si>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</si>
  <si>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</si>
  <si>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</si>
  <si>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</si>
  <si>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</si>
  <si>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</si>
  <si>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</si>
  <si>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</si>
  <si>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</si>
  <si>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</si>
  <si>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</si>
  <si>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</si>
  <si>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</si>
  <si>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</si>
  <si>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</si>
  <si>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</si>
  <si>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</si>
  <si>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</si>
  <si>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</si>
  <si>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</si>
  <si>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</si>
  <si>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</si>
  <si>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</si>
  <si>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</si>
  <si>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</si>
  <si>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</si>
  <si>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</si>
  <si>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</si>
  <si>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</si>
  <si>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</si>
  <si>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</si>
  <si>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</si>
  <si>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</si>
  <si>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</si>
  <si>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</si>
  <si>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</si>
  <si>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</si>
  <si>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</si>
  <si>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</si>
  <si>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</si>
  <si>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</si>
  <si>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</si>
  <si>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</si>
  <si>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</si>
  <si>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</si>
  <si>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</si>
  <si>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</si>
  <si>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</si>
  <si>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</si>
  <si>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</si>
  <si>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</si>
  <si>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</si>
  <si>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</si>
  <si>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</si>
  <si>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</si>
  <si>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</si>
  <si>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</si>
  <si>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</si>
  <si>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</si>
  <si>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</si>
  <si>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</si>
  <si>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</si>
  <si>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</si>
  <si>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</si>
  <si>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</si>
  <si>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</si>
  <si>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</si>
  <si>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</si>
  <si>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</si>
  <si>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</si>
  <si>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</si>
  <si>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</si>
  <si>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</si>
  <si>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</si>
  <si>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</si>
  <si>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</si>
  <si>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</si>
  <si>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</si>
  <si>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</si>
  <si>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</si>
  <si>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</si>
  <si>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</si>
  <si>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</si>
  <si>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</si>
  <si>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</si>
  <si>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</si>
  <si>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</si>
  <si>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</si>
  <si>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</si>
  <si>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</si>
  <si>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</si>
  <si>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</si>
  <si>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</si>
  <si>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</si>
  <si>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</si>
  <si>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</si>
  <si>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</si>
  <si>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</si>
  <si>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</si>
  <si>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</si>
  <si>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</si>
  <si>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</si>
  <si>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</si>
  <si>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</si>
  <si>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</si>
  <si>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</si>
  <si>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</si>
  <si>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</si>
  <si>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</si>
  <si>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</si>
  <si>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</si>
  <si>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</si>
  <si>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</si>
  <si>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</si>
  <si>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</si>
  <si>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</si>
  <si>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</si>
  <si>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</si>
  <si>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</si>
  <si>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</si>
  <si>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</si>
  <si>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</si>
  <si>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</si>
  <si>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</si>
  <si>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</si>
  <si>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</si>
  <si>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</si>
  <si>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</si>
  <si>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</si>
  <si>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</si>
  <si>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</si>
  <si>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</si>
  <si>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</si>
  <si>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</si>
  <si>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</si>
  <si>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</si>
  <si>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</si>
  <si>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</si>
  <si>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</si>
  <si>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</si>
  <si>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</si>
  <si>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</si>
  <si>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</si>
  <si>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</si>
  <si>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</si>
  <si>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</si>
  <si>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</si>
  <si>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</si>
  <si>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</si>
  <si>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</si>
  <si>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</si>
  <si>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</si>
  <si>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</si>
  <si>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</si>
  <si>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</si>
  <si>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</si>
  <si>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</si>
  <si>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</si>
  <si>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</si>
  <si>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</si>
  <si>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</si>
  <si>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</si>
  <si>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</si>
  <si>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</si>
  <si>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</si>
  <si>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</si>
  <si>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</si>
  <si>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</si>
  <si>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</si>
  <si>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</si>
  <si>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</si>
  <si>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</si>
  <si>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</si>
  <si>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</si>
  <si>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</si>
  <si>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</si>
  <si>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</si>
  <si>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</si>
  <si>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</si>
  <si>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</si>
  <si>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</si>
  <si>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</si>
  <si>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</si>
  <si>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</si>
  <si>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</si>
  <si>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</si>
  <si>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</si>
  <si>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</si>
  <si>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</si>
  <si>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</si>
  <si>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</si>
  <si>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</si>
  <si>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</si>
  <si>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</si>
  <si>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</si>
  <si>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</si>
  <si>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</si>
  <si>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</si>
  <si>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</si>
  <si>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</si>
  <si>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</si>
  <si>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</si>
  <si>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</si>
  <si>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</si>
  <si>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</si>
  <si>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</si>
  <si>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</si>
  <si>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</si>
  <si>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</si>
  <si>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</si>
  <si>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</si>
  <si>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</si>
  <si>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</si>
  <si>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</si>
  <si>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</si>
  <si>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</si>
  <si>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</si>
  <si>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</si>
  <si>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</si>
  <si>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</si>
  <si>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</si>
  <si>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</si>
  <si>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</si>
  <si>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</si>
  <si>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</si>
  <si>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</si>
  <si>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</si>
  <si>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</si>
  <si>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</si>
  <si>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</si>
  <si>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</si>
  <si>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</si>
  <si>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</si>
  <si>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</si>
  <si>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</si>
  <si>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</si>
  <si>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</si>
  <si>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</si>
  <si>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</si>
  <si>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</si>
  <si>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</si>
  <si>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</si>
  <si>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</si>
  <si>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</si>
  <si>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</si>
  <si>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</si>
  <si>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</si>
  <si>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</si>
  <si>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</si>
  <si>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</si>
  <si>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</si>
  <si>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</si>
  <si>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</si>
  <si>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</si>
  <si>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</si>
  <si>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</si>
  <si>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</si>
  <si>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</si>
  <si>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</si>
  <si>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</si>
  <si>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</si>
  <si>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</si>
  <si>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</si>
  <si>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</si>
  <si>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</si>
  <si>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</si>
  <si>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</si>
  <si>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</si>
  <si>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</si>
  <si>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</si>
  <si>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</si>
  <si>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</si>
  <si>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</si>
  <si>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</si>
  <si>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</si>
  <si>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</si>
  <si>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</si>
  <si>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</si>
  <si>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</si>
  <si>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</si>
  <si>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</si>
  <si>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</si>
  <si>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</si>
  <si>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</si>
  <si>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</si>
  <si>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</si>
  <si>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</si>
  <si>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</si>
  <si>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</si>
  <si>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</si>
  <si>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</si>
  <si>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</si>
  <si>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</si>
  <si>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</si>
  <si>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</si>
  <si>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</si>
  <si>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</si>
  <si>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</si>
  <si>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</si>
  <si>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</si>
  <si>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</si>
  <si>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</si>
  <si>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</si>
  <si>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</si>
  <si>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</si>
  <si>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</si>
  <si>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</si>
  <si>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</si>
  <si>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</si>
  <si>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</si>
  <si>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</si>
  <si>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</si>
  <si>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</si>
  <si>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</si>
  <si>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</si>
  <si>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</si>
  <si>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</si>
  <si>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</si>
  <si>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</si>
  <si>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</si>
  <si>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</si>
  <si>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</si>
  <si>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</si>
  <si>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</si>
  <si>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</si>
  <si>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</si>
  <si>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</si>
  <si>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</si>
  <si>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</si>
  <si>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</si>
  <si>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</si>
  <si>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</si>
  <si>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</si>
  <si>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</si>
  <si>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</si>
  <si>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</si>
  <si>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</si>
  <si>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</si>
  <si>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</si>
  <si>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</si>
  <si>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</si>
  <si>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</si>
  <si>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</si>
  <si>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</si>
  <si>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</si>
  <si>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</si>
  <si>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</si>
  <si>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</si>
  <si>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</si>
  <si>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</si>
  <si>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</si>
  <si>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</si>
  <si>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</si>
  <si>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</si>
  <si>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</si>
  <si>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</si>
  <si>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</si>
  <si>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</si>
  <si>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</si>
  <si>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</si>
  <si>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</si>
  <si>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</si>
  <si>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</si>
  <si>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</si>
  <si>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</si>
  <si>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</si>
  <si>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</si>
  <si>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</si>
  <si>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</si>
  <si>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</si>
  <si>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</si>
  <si>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</si>
  <si>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</si>
  <si>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</si>
  <si>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</si>
  <si>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</si>
  <si>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</si>
  <si>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</si>
  <si>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</si>
  <si>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</si>
  <si>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</si>
  <si>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</si>
  <si>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</si>
  <si>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</si>
  <si>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</si>
  <si>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</si>
  <si>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</si>
  <si>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</si>
  <si>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</si>
  <si>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</si>
  <si>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</si>
  <si>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</si>
  <si>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</si>
  <si>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</si>
  <si>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</si>
  <si>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</si>
  <si>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</si>
  <si>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</si>
  <si>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</si>
  <si>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</si>
  <si>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</si>
  <si>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</si>
  <si>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</si>
  <si>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</si>
  <si>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</si>
  <si>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</si>
  <si>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</si>
  <si>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</si>
  <si>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</si>
  <si>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</si>
  <si>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</si>
  <si>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</si>
  <si>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</si>
  <si>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</si>
  <si>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</si>
  <si>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</si>
  <si>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</si>
  <si>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</si>
  <si>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</si>
  <si>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</si>
  <si>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</si>
  <si>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</si>
  <si>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</si>
  <si>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</si>
  <si>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</si>
  <si>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</si>
  <si>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</si>
  <si>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</si>
  <si>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</si>
  <si>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</si>
  <si>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</si>
  <si>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</si>
  <si>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</si>
  <si>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</si>
  <si>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</si>
  <si>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</si>
  <si>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</si>
  <si>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</si>
  <si>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</si>
  <si>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</si>
  <si>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</si>
  <si>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</si>
  <si>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</si>
  <si>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</si>
  <si>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</si>
  <si>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</si>
  <si>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</si>
  <si>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</si>
  <si>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</si>
  <si>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</si>
  <si>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</si>
  <si>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</si>
  <si>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</si>
  <si>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</si>
  <si>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</si>
  <si>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</si>
  <si>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</si>
  <si>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</si>
  <si>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</si>
  <si>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</si>
  <si>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</si>
  <si>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</si>
  <si>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</si>
  <si>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</si>
  <si>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</si>
  <si>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</si>
  <si>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</si>
  <si>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</si>
  <si>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</si>
  <si>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</si>
  <si>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</si>
  <si>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</si>
  <si>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</si>
  <si>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</si>
  <si>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</si>
  <si>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</si>
  <si>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</si>
  <si>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</si>
  <si>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</si>
  <si>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</si>
  <si>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</si>
  <si>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</si>
  <si>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</si>
  <si>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</si>
  <si>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</si>
  <si>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</si>
  <si>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</si>
  <si>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</si>
  <si>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</si>
  <si>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</si>
  <si>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</si>
  <si>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</si>
  <si>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</si>
  <si>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</si>
  <si>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</si>
  <si>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</si>
  <si>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</si>
  <si>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</si>
  <si>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</si>
  <si>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</si>
  <si>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</si>
  <si>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</si>
  <si>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</si>
  <si>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</si>
  <si>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</si>
  <si>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</si>
  <si>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</si>
  <si>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</si>
  <si>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</si>
  <si>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</si>
  <si>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</si>
  <si>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</si>
  <si>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</si>
  <si>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</si>
  <si>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</si>
  <si>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</si>
  <si>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</si>
  <si>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</si>
  <si>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</si>
  <si>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</si>
  <si>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</si>
  <si>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</si>
  <si>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</si>
  <si>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</si>
  <si>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</si>
  <si>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</si>
  <si>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</si>
  <si>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</si>
  <si>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</si>
  <si>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</si>
  <si>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</si>
  <si>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</si>
  <si>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</si>
  <si>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</si>
  <si>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</si>
  <si>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</si>
  <si>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</si>
  <si>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</si>
  <si>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</si>
  <si>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</si>
  <si>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</si>
  <si>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</si>
  <si>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</si>
  <si>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</si>
  <si>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</si>
  <si>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</si>
  <si>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</si>
  <si>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</si>
  <si>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</si>
  <si>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</si>
  <si>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</si>
  <si>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</si>
  <si>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</si>
  <si>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</si>
  <si>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</si>
  <si>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</si>
  <si>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</si>
  <si>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</si>
  <si>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</si>
  <si>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</si>
  <si>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</si>
  <si>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</si>
  <si>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</si>
  <si>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</si>
  <si>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</si>
  <si>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</si>
  <si>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</si>
  <si>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</si>
  <si>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</si>
  <si>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</si>
  <si>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</si>
  <si>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</si>
  <si>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</si>
  <si>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</si>
  <si>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</si>
  <si>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</si>
  <si>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</si>
  <si>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</si>
  <si>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</si>
  <si>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</si>
  <si>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</si>
  <si>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</si>
  <si>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</si>
  <si>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</si>
  <si>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</si>
  <si>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</si>
  <si>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</si>
  <si>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</si>
  <si>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</si>
  <si>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</si>
  <si>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</si>
  <si>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</si>
  <si>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</si>
  <si>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</si>
  <si>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</si>
  <si>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</si>
  <si>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</si>
  <si>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</si>
  <si>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</si>
  <si>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</si>
  <si>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</si>
  <si>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</si>
  <si>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</si>
  <si>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</si>
  <si>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</si>
  <si>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</si>
  <si>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</si>
  <si>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</si>
  <si>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</si>
  <si>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</si>
  <si>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</si>
  <si>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</si>
  <si>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</si>
  <si>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</si>
  <si>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</si>
  <si>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</si>
  <si>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</si>
  <si>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</si>
  <si>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</si>
  <si>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</si>
  <si>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</si>
  <si>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</si>
  <si>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</si>
  <si>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</si>
  <si>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</si>
  <si>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</si>
  <si>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</si>
  <si>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</si>
  <si>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</si>
  <si>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</si>
  <si>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</si>
  <si>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</si>
  <si>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</si>
  <si>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</si>
  <si>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</si>
  <si>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</si>
  <si>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</si>
  <si>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</si>
  <si>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</si>
  <si>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</si>
  <si>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</si>
  <si>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</si>
  <si>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</si>
  <si>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</si>
  <si>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</si>
  <si>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</si>
  <si>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</si>
  <si>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</si>
  <si>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</si>
  <si>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</si>
  <si>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</si>
  <si>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</si>
  <si>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</si>
  <si>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</si>
  <si>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</si>
  <si>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</si>
  <si>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</si>
  <si>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</si>
  <si>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</si>
  <si>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</si>
  <si>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</si>
  <si>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</si>
  <si>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</si>
  <si>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</si>
  <si>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</si>
  <si>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</si>
  <si>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</si>
  <si>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</si>
  <si>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</si>
  <si>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</si>
  <si>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</si>
  <si>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</si>
  <si>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</si>
  <si>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</si>
  <si>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</si>
  <si>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</si>
  <si>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</si>
  <si>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</si>
  <si>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</si>
  <si>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</si>
  <si>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</si>
  <si>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</si>
  <si>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</si>
  <si>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</si>
  <si>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</si>
  <si>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</si>
  <si>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</si>
  <si>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</si>
  <si>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</si>
  <si>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</si>
  <si>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</si>
  <si>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</si>
  <si>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</si>
  <si>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</si>
  <si>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</si>
  <si>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</si>
  <si>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</si>
  <si>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</si>
  <si>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</si>
  <si>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</si>
  <si>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</si>
  <si>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</si>
  <si>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</si>
  <si>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</si>
  <si>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</si>
  <si>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</si>
  <si>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</si>
  <si>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</si>
  <si>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</si>
  <si>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</si>
  <si>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</si>
  <si>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</si>
  <si>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</si>
  <si>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</si>
  <si>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</si>
  <si>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</si>
  <si>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</si>
  <si>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</si>
  <si>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</si>
  <si>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</si>
  <si>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</si>
  <si>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</si>
  <si>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</si>
  <si>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</si>
  <si>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</si>
  <si>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</si>
  <si>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</si>
  <si>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</si>
  <si>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</si>
  <si>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</si>
  <si>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</si>
  <si>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</si>
  <si>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</si>
  <si>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</si>
  <si>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</si>
  <si>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</si>
  <si>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</si>
  <si>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</si>
  <si>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</si>
  <si>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</si>
  <si>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</si>
  <si>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</si>
  <si>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</si>
  <si>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</si>
  <si>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</si>
  <si>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</si>
  <si>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</si>
  <si>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</si>
  <si>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</si>
  <si>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</si>
  <si>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</si>
  <si>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</si>
  <si>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</si>
  <si>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</si>
  <si>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</si>
  <si>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</si>
  <si>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</si>
  <si>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</si>
  <si>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</si>
  <si>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</si>
  <si>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</si>
  <si>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</si>
  <si>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</si>
  <si>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</si>
  <si>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</si>
  <si>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</si>
  <si>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</si>
  <si>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</si>
  <si>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</si>
  <si>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</si>
  <si>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</si>
  <si>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</si>
  <si>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</si>
  <si>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</si>
  <si>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</si>
  <si>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</si>
  <si>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</si>
  <si>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</si>
  <si>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</si>
  <si>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</si>
  <si>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</si>
  <si>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</si>
  <si>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</si>
  <si>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</si>
  <si>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</si>
  <si>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</si>
  <si>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</si>
  <si>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</si>
  <si>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</si>
  <si>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</si>
  <si>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</si>
  <si>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</si>
  <si>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</si>
  <si>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</si>
  <si>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</si>
  <si>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</si>
  <si>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</si>
  <si>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</si>
  <si>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</si>
  <si>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</si>
  <si>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</si>
  <si>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</si>
  <si>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</si>
  <si>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</si>
  <si>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</si>
  <si>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</si>
  <si>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</si>
  <si>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</si>
  <si>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</si>
  <si>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</si>
  <si>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</si>
  <si>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</si>
  <si>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</si>
  <si>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</si>
  <si>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</si>
  <si>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</si>
  <si>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</si>
  <si>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</si>
  <si>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</si>
  <si>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</si>
  <si>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</si>
  <si>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</si>
  <si>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</si>
  <si>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</si>
  <si>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</si>
  <si>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</si>
  <si>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</si>
  <si>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</si>
  <si>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</si>
  <si>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</si>
  <si>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</si>
  <si>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</si>
  <si>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</si>
  <si>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</si>
  <si>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</si>
  <si>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</si>
  <si>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</si>
  <si>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</si>
  <si>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</si>
  <si>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</si>
  <si>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</si>
  <si>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</si>
  <si>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</si>
  <si>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</si>
  <si>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</si>
  <si>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</si>
  <si>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</si>
  <si>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</si>
  <si>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</si>
  <si>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</si>
  <si>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</si>
  <si>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</si>
  <si>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</si>
  <si>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</si>
  <si>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</si>
  <si>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</si>
  <si>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</si>
  <si>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</si>
  <si>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</si>
  <si>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</si>
  <si>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</si>
  <si>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</si>
  <si>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</si>
  <si>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</si>
  <si>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</si>
  <si>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</si>
  <si>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</si>
  <si>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</si>
  <si>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</si>
  <si>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</si>
  <si>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</si>
  <si>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</si>
  <si>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</si>
  <si>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</si>
  <si>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</si>
  <si>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</si>
  <si>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</si>
  <si>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</si>
  <si>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</si>
  <si>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</si>
  <si>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</si>
  <si>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</si>
  <si>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</si>
  <si>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</si>
  <si>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</si>
  <si>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</si>
  <si>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</si>
  <si>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</si>
  <si>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</si>
  <si>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</si>
  <si>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</si>
  <si>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</si>
  <si>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</si>
  <si>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</si>
  <si>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</si>
  <si>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</si>
  <si>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</si>
  <si>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</si>
  <si>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</si>
  <si>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</si>
  <si>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</si>
  <si>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</si>
  <si>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</si>
  <si>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</si>
  <si>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</si>
  <si>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</si>
  <si>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</si>
  <si>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</si>
  <si>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</si>
  <si>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</si>
  <si>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</si>
  <si>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</si>
  <si>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</si>
  <si>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</si>
  <si>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</si>
  <si>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</si>
  <si>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</si>
  <si>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</si>
  <si>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</si>
  <si>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</si>
  <si>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</si>
  <si>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</si>
  <si>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</si>
  <si>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</si>
  <si>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</si>
  <si>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</si>
  <si>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</si>
  <si>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</si>
  <si>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</si>
  <si>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</si>
  <si>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</si>
  <si>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</si>
  <si>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</si>
  <si>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</si>
  <si>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</si>
  <si>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</si>
  <si>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</si>
  <si>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</si>
  <si>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</si>
  <si>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</si>
  <si>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</si>
  <si>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</si>
  <si>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</si>
  <si>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</si>
  <si>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</si>
  <si>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</si>
  <si>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</si>
  <si>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</si>
  <si>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</si>
  <si>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</si>
  <si>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</si>
  <si>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</si>
  <si>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</si>
  <si>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</si>
  <si>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</si>
  <si>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</si>
  <si>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</si>
  <si>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</si>
  <si>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</si>
  <si>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</si>
  <si>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</si>
  <si>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</si>
  <si>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</si>
  <si>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</si>
  <si>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</si>
  <si>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</si>
  <si>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</si>
  <si>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</si>
  <si>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</si>
  <si>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</si>
  <si>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</si>
  <si>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</si>
  <si>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</si>
  <si>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</si>
  <si>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</si>
  <si>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</si>
  <si>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</si>
  <si>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</si>
  <si>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</si>
  <si>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</si>
  <si>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</si>
  <si>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</si>
  <si>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</si>
  <si>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</si>
  <si>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</si>
  <si>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</si>
  <si>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</si>
  <si>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</si>
  <si>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</si>
  <si>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</si>
  <si>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</si>
  <si>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</si>
  <si>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</si>
  <si>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</si>
  <si>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</si>
  <si>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</si>
  <si>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</si>
  <si>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</si>
  <si>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</si>
  <si>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</si>
  <si>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</si>
  <si>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</si>
  <si>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</si>
  <si>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</si>
  <si>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</si>
  <si>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</si>
  <si>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</si>
  <si>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</si>
  <si>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</si>
  <si>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</si>
  <si>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</si>
  <si>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</si>
  <si>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</si>
  <si>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</si>
  <si>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</si>
  <si>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</si>
  <si>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</si>
  <si>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</si>
  <si>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</si>
  <si>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</si>
  <si>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</si>
  <si>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</si>
  <si>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</si>
  <si>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</si>
  <si>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</si>
  <si>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</si>
  <si>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</si>
  <si>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</si>
  <si>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</si>
  <si>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</si>
  <si>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</si>
  <si>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</si>
  <si>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</si>
  <si>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</si>
  <si>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</si>
  <si>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</si>
  <si>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</si>
  <si>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</si>
  <si>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</si>
  <si>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</si>
  <si>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</si>
  <si>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</si>
  <si>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</si>
  <si>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</si>
  <si>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</si>
  <si>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</si>
  <si>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</si>
  <si>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</si>
  <si>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</si>
  <si>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</si>
  <si>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</si>
  <si>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</si>
  <si>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</si>
  <si>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</si>
  <si>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</si>
  <si>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</si>
  <si>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</si>
  <si>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</si>
  <si>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</si>
  <si>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</si>
  <si>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</si>
  <si>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</si>
  <si>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</si>
  <si>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</si>
  <si>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</si>
  <si>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</si>
  <si>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</si>
  <si>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</si>
  <si>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</si>
  <si>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</si>
  <si>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</si>
  <si>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</si>
  <si>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</si>
  <si>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</si>
  <si>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</si>
  <si>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</si>
  <si>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</si>
  <si>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</si>
  <si>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</si>
  <si>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</si>
  <si>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</si>
  <si>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</si>
  <si>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</si>
  <si>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</si>
  <si>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</si>
  <si>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</si>
  <si>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</si>
  <si>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</si>
  <si>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</si>
  <si>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</si>
  <si>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</si>
  <si>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</si>
  <si>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</si>
  <si>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</si>
  <si>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</si>
  <si>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</si>
  <si>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</si>
  <si>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</si>
  <si>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</si>
  <si>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</si>
  <si>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</si>
  <si>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</si>
  <si>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</si>
  <si>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</si>
  <si>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</si>
  <si>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</si>
  <si>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</si>
  <si>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</si>
  <si>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</si>
  <si>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</si>
  <si>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</si>
  <si>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</si>
  <si>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</si>
  <si>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</si>
  <si>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</si>
  <si>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</si>
  <si>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</si>
  <si>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</si>
  <si>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</si>
  <si>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</si>
  <si>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</si>
  <si>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</si>
  <si>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</si>
  <si>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</si>
  <si>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</si>
  <si>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</si>
  <si>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</si>
  <si>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</si>
  <si>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</si>
  <si>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</si>
  <si>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</si>
  <si>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</si>
  <si>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</si>
  <si>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</si>
  <si>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</si>
  <si>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</si>
  <si>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</si>
  <si>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</si>
  <si>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</si>
  <si>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</si>
  <si>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</si>
  <si>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</si>
  <si>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</si>
  <si>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</si>
  <si>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</si>
  <si>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</si>
  <si>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</si>
  <si>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</si>
  <si>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</si>
  <si>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</si>
  <si>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</si>
  <si>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</si>
  <si>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</si>
  <si>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</si>
  <si>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</si>
  <si>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</si>
  <si>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</si>
  <si>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</si>
  <si>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</si>
  <si>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</si>
  <si>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</si>
  <si>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</si>
  <si>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</si>
  <si>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</si>
  <si>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</si>
  <si>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</si>
  <si>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</si>
  <si>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</si>
  <si>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</si>
  <si>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</si>
  <si>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</si>
  <si>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</si>
  <si>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</si>
  <si>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</si>
  <si>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</si>
  <si>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</si>
  <si>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</si>
  <si>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</si>
  <si>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</si>
  <si>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</si>
  <si>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</si>
  <si>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</si>
  <si>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</si>
  <si>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</si>
  <si>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</si>
  <si>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</si>
  <si>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</si>
  <si>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</si>
  <si>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</si>
  <si>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</si>
  <si>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</si>
  <si>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</si>
  <si>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</si>
  <si>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</si>
  <si>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</si>
  <si>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</si>
  <si>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</si>
  <si>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</si>
  <si>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</si>
  <si>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</si>
  <si>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</si>
  <si>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</si>
  <si>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</si>
  <si>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</si>
  <si>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</si>
  <si>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</si>
  <si>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</si>
  <si>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</si>
  <si>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</si>
  <si>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</si>
  <si>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</si>
  <si>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</si>
  <si>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</si>
  <si>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</si>
  <si>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</si>
  <si>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</si>
  <si>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</si>
  <si>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</si>
  <si>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</si>
  <si>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</si>
  <si>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</si>
  <si>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</si>
  <si>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</si>
  <si>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</si>
  <si>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</si>
  <si>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</si>
  <si>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</si>
  <si>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</si>
  <si>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</si>
  <si>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</si>
  <si>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</si>
  <si>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</si>
  <si>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</si>
  <si>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</si>
  <si>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</si>
  <si>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</si>
  <si>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</si>
  <si>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</si>
  <si>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</si>
  <si>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</si>
  <si>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</si>
  <si>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</si>
  <si>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</si>
  <si>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</si>
  <si>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</si>
  <si>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</si>
  <si>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</si>
  <si>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</si>
  <si>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</si>
  <si>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</si>
  <si>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</si>
  <si>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</si>
  <si>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</si>
  <si>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</si>
  <si>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</si>
  <si>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</si>
  <si>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</si>
  <si>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</si>
  <si>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</si>
  <si>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</si>
  <si>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</si>
  <si>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</si>
  <si>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</si>
  <si>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</si>
  <si>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</si>
  <si>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</si>
  <si>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</si>
  <si>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</si>
  <si>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</si>
  <si>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</si>
  <si>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</si>
  <si>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</si>
  <si>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</si>
  <si>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</si>
  <si>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</si>
  <si>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</si>
  <si>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</si>
  <si>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</si>
  <si>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</si>
  <si>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</si>
  <si>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</si>
  <si>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</si>
  <si>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</si>
  <si>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</si>
  <si>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</si>
  <si>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</si>
  <si>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</si>
  <si>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</si>
  <si>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</si>
  <si>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</si>
  <si>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</si>
  <si>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</si>
  <si>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</si>
  <si>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</si>
  <si>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</si>
  <si>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</si>
  <si>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</si>
  <si>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</si>
  <si>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</si>
  <si>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</si>
  <si>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</si>
  <si>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</si>
  <si>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</si>
  <si>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</si>
  <si>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</si>
  <si>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</si>
  <si>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</si>
  <si>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</si>
  <si>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</si>
  <si>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</si>
  <si>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</si>
  <si>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</si>
  <si>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</si>
  <si>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</si>
  <si>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</si>
  <si>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</si>
  <si>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</si>
  <si>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</si>
  <si>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</si>
  <si>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</si>
  <si>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</si>
  <si>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</si>
  <si>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</si>
  <si>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</si>
  <si>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</si>
  <si>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</si>
  <si>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</si>
  <si>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</si>
  <si>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</si>
  <si>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</si>
  <si>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</si>
  <si>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</si>
  <si>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</si>
  <si>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</si>
  <si>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</si>
  <si>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</si>
  <si>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</si>
  <si>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</si>
  <si>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</si>
  <si>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</si>
  <si>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</si>
  <si>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</si>
  <si>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</si>
  <si>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</si>
  <si>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</si>
  <si>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</si>
  <si>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</si>
  <si>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</si>
  <si>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</si>
  <si>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</si>
  <si>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</si>
  <si>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</si>
  <si>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</si>
  <si>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</si>
  <si>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</si>
  <si>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</si>
  <si>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</si>
  <si>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</si>
  <si>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</si>
  <si>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</si>
  <si>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</si>
  <si>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</si>
  <si>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</si>
  <si>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</si>
  <si>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</si>
  <si>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</si>
  <si>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</si>
  <si>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</si>
  <si>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</si>
  <si>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</si>
  <si>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</si>
  <si>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</si>
  <si>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</si>
  <si>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</si>
  <si>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</si>
  <si>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</si>
  <si>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</si>
  <si>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</si>
  <si>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</si>
  <si>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</si>
  <si>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</si>
  <si>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</si>
  <si>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</si>
  <si>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</si>
  <si>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</si>
  <si>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</si>
  <si>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</si>
  <si>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</si>
  <si>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</si>
  <si>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</si>
  <si>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</si>
  <si>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</si>
  <si>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</si>
  <si>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</si>
  <si>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</si>
  <si>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</si>
  <si>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</si>
  <si>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</si>
  <si>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</si>
  <si>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</si>
  <si>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</si>
  <si>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</si>
  <si>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</si>
  <si>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</si>
  <si>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</si>
  <si>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</si>
  <si>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</si>
  <si>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</si>
  <si>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</si>
  <si>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</si>
  <si>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</si>
  <si>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</si>
  <si>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</si>
  <si>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</si>
  <si>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</si>
  <si>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</si>
  <si>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</si>
  <si>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</si>
  <si>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</si>
  <si>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</si>
  <si>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</si>
  <si>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</si>
  <si>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</si>
  <si>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</si>
  <si>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</si>
  <si>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</si>
  <si>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</si>
  <si>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</si>
  <si>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</si>
  <si>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</si>
  <si>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</si>
  <si>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</si>
  <si>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</si>
  <si>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</si>
  <si>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</si>
  <si>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</si>
  <si>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</si>
  <si>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</si>
  <si>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</si>
  <si>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</si>
  <si>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</si>
  <si>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</si>
  <si>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</si>
  <si>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</si>
  <si>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</si>
  <si>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</si>
  <si>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</si>
  <si>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</si>
  <si>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</si>
  <si>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</si>
  <si>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</si>
  <si>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</si>
  <si>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</si>
  <si>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</si>
  <si>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</si>
  <si>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</si>
  <si>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</si>
  <si>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</si>
  <si>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</si>
  <si>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</si>
  <si>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</si>
  <si>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</si>
  <si>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</si>
  <si>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</si>
  <si>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</si>
  <si>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</si>
  <si>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</si>
  <si>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</si>
  <si>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</si>
  <si>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</si>
  <si>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</si>
  <si>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</si>
  <si>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</si>
  <si>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</si>
  <si>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</si>
  <si>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</si>
  <si>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</si>
  <si>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</si>
  <si>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</si>
  <si>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</si>
  <si>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</si>
  <si>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</si>
  <si>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</si>
  <si>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</si>
  <si>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</si>
  <si>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</si>
  <si>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</si>
  <si>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</si>
  <si>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</si>
  <si>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</si>
  <si>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</si>
  <si>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</si>
  <si>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</si>
  <si>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</si>
  <si>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</si>
  <si>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</si>
  <si>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</si>
  <si>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</si>
  <si>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</si>
  <si>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</si>
  <si>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</si>
  <si>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</si>
  <si>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</si>
  <si>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</si>
  <si>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</si>
  <si>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</si>
  <si>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</si>
  <si>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</si>
  <si>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</si>
  <si>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</si>
  <si>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</si>
  <si>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</si>
  <si>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</si>
  <si>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</si>
  <si>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</si>
  <si>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</si>
  <si>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</si>
  <si>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</si>
  <si>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</si>
  <si>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</si>
  <si>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</si>
  <si>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</si>
  <si>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</si>
  <si>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</si>
  <si>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</si>
  <si>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</si>
  <si>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</si>
  <si>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</si>
  <si>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</si>
  <si>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</si>
  <si>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</si>
  <si>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</si>
  <si>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</si>
  <si>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</si>
  <si>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</si>
  <si>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</si>
  <si>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</si>
  <si>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</si>
  <si>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</si>
  <si>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</si>
  <si>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</si>
  <si>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</si>
  <si>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</si>
  <si>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</si>
  <si>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</si>
  <si>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</si>
  <si>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</si>
  <si>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</si>
  <si>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</si>
  <si>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</si>
  <si>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</si>
  <si>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</si>
  <si>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</si>
  <si>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</si>
  <si>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</si>
  <si>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</si>
  <si>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</si>
  <si>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</si>
  <si>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</si>
  <si>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</si>
  <si>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</si>
  <si>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</si>
  <si>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</si>
  <si>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</si>
  <si>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</si>
  <si>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</si>
  <si>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</si>
  <si>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</si>
  <si>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</si>
  <si>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</si>
  <si>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</si>
  <si>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</si>
  <si>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</si>
  <si>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</si>
  <si>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</si>
  <si>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</si>
  <si>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</si>
  <si>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</si>
  <si>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</si>
  <si>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</si>
  <si>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</si>
  <si>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</si>
  <si>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</si>
  <si>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</si>
  <si>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</si>
  <si>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</si>
  <si>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</si>
  <si>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</si>
  <si>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</si>
  <si>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</si>
  <si>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</si>
  <si>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</si>
  <si>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</si>
  <si>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</si>
  <si>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</si>
  <si>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</si>
  <si>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</si>
  <si>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</si>
  <si>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</si>
  <si>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</si>
  <si>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</si>
  <si>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</si>
  <si>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</si>
  <si>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</si>
  <si>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</si>
  <si>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</si>
  <si>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</si>
  <si>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</si>
  <si>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</si>
  <si>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</si>
  <si>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</si>
  <si>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</si>
  <si>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</si>
  <si>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</si>
  <si>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</si>
  <si>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</si>
  <si>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</si>
  <si>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</si>
  <si>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</si>
  <si>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</si>
  <si>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</si>
  <si>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</si>
  <si>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</si>
  <si>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</si>
  <si>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</si>
  <si>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</si>
  <si>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</si>
  <si>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</si>
  <si>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</si>
  <si>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</si>
  <si>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</si>
  <si>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</si>
  <si>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</si>
  <si>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</si>
  <si>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</si>
  <si>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</si>
  <si>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</si>
  <si>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</si>
  <si>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</si>
  <si>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</si>
  <si>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</si>
  <si>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</si>
  <si>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</si>
  <si>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</si>
  <si>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</si>
  <si>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</si>
  <si>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</si>
  <si>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</si>
  <si>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</si>
  <si>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</si>
  <si>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</si>
  <si>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</si>
  <si>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</si>
  <si>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</si>
  <si>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</si>
  <si>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</si>
  <si>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</si>
  <si>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</si>
  <si>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</si>
  <si>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</si>
  <si>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</si>
  <si>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</si>
  <si>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</si>
  <si>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</si>
  <si>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</si>
  <si>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</si>
  <si>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</si>
  <si>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</si>
  <si>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</si>
  <si>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</si>
  <si>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</si>
  <si>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</si>
  <si>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</si>
  <si>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</si>
  <si>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</si>
  <si>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</si>
  <si>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</si>
  <si>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</si>
  <si>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</si>
  <si>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</si>
  <si>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</si>
  <si>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</si>
  <si>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</si>
  <si>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</si>
  <si>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</si>
  <si>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</si>
  <si>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</si>
  <si>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</si>
  <si>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</si>
  <si>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</si>
  <si>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</si>
  <si>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</si>
  <si>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</si>
  <si>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</si>
  <si>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</si>
  <si>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</si>
  <si>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</si>
  <si>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</si>
  <si>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</si>
  <si>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</si>
  <si>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</si>
  <si>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</si>
  <si>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</si>
  <si>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</si>
  <si>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</si>
  <si>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</si>
  <si>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</si>
  <si>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</si>
  <si>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</si>
  <si>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</si>
  <si>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</si>
  <si>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</si>
  <si>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</si>
  <si>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</si>
  <si>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</si>
  <si>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</si>
  <si>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</si>
  <si>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</si>
  <si>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</si>
  <si>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</si>
  <si>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</si>
  <si>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</si>
  <si>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</si>
  <si>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</si>
  <si>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</si>
  <si>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</si>
  <si>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</si>
  <si>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</si>
  <si>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</si>
  <si>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</si>
  <si>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</si>
  <si>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</si>
  <si>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</si>
  <si>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</si>
  <si>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</si>
  <si>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</si>
  <si>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</si>
  <si>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</si>
  <si>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</si>
  <si>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</si>
  <si>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</si>
  <si>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</si>
  <si>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</si>
  <si>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</si>
  <si>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</si>
  <si>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</si>
  <si>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</si>
  <si>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</si>
  <si>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</si>
  <si>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</si>
  <si>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</si>
  <si>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</si>
  <si>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</si>
  <si>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</si>
  <si>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</si>
  <si>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</si>
  <si>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</si>
  <si>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</si>
  <si>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</si>
  <si>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</si>
  <si>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</si>
  <si>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</si>
  <si>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</si>
  <si>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</si>
  <si>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</si>
  <si>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</si>
  <si>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</si>
  <si>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</si>
  <si>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</si>
  <si>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</si>
  <si>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</si>
  <si>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</si>
  <si>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</si>
  <si>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</si>
  <si>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</si>
  <si>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</si>
  <si>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</si>
  <si>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</si>
  <si>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</si>
  <si>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</si>
  <si>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</si>
  <si>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</si>
  <si>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</si>
  <si>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</si>
  <si>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</si>
  <si>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</si>
  <si>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</si>
  <si>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</si>
  <si>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</si>
  <si>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</si>
  <si>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</si>
  <si>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</si>
  <si>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</si>
  <si>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</si>
  <si>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</si>
  <si>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</si>
  <si>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</si>
  <si>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</si>
  <si>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</si>
  <si>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</si>
  <si>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</si>
  <si>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</si>
  <si>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</si>
  <si>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</si>
  <si>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</si>
  <si>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</si>
  <si>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</si>
  <si>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</si>
  <si>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</si>
  <si>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</si>
  <si>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</si>
  <si>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</si>
  <si>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</si>
  <si>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</si>
  <si>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</si>
  <si>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</si>
  <si>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</si>
  <si>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</si>
  <si>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</si>
  <si>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</si>
  <si>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</si>
  <si>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</si>
  <si>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</si>
  <si>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</si>
  <si>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</si>
  <si>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</si>
  <si>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</si>
  <si>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</si>
  <si>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</si>
  <si>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</si>
  <si>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</si>
  <si>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</si>
  <si>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</si>
  <si>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</si>
  <si>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</si>
  <si>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</si>
  <si>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</si>
  <si>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</si>
  <si>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</si>
  <si>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</si>
  <si>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</si>
  <si>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</si>
  <si>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</si>
  <si>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</si>
  <si>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</si>
  <si>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</si>
  <si>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</si>
  <si>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</si>
  <si>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</si>
  <si>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</si>
  <si>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</si>
  <si>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</si>
  <si>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</si>
  <si>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</si>
  <si>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</si>
  <si>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</si>
  <si>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</si>
  <si>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</si>
  <si>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</si>
  <si>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</si>
  <si>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</si>
  <si>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</si>
  <si>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</si>
  <si>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</si>
  <si>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</si>
  <si>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</si>
  <si>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</si>
  <si>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</si>
  <si>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</si>
  <si>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</si>
  <si>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</si>
  <si>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</si>
  <si>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</si>
  <si>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</si>
  <si>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</si>
  <si>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</si>
  <si>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</si>
  <si>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</si>
  <si>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</si>
  <si>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</si>
  <si>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</si>
  <si>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</si>
  <si>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</si>
  <si>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</si>
  <si>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</si>
  <si>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</si>
  <si>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</si>
  <si>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</si>
  <si>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</si>
  <si>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</si>
  <si>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</si>
  <si>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</si>
  <si>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</si>
  <si>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</si>
  <si>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</si>
  <si>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</si>
  <si>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</si>
  <si>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</si>
  <si>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</si>
  <si>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</si>
  <si>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</si>
  <si>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</si>
  <si>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</si>
  <si>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</si>
  <si>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</si>
  <si>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</si>
  <si>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</si>
  <si>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</si>
  <si>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</si>
  <si>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</si>
  <si>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</si>
  <si>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</si>
  <si>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</si>
  <si>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</si>
  <si>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</si>
  <si>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</si>
  <si>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</si>
  <si>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</si>
  <si>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</si>
  <si>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</si>
  <si>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</si>
  <si>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</si>
  <si>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</si>
  <si>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</si>
  <si>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</si>
  <si>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</si>
  <si>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</si>
  <si>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</si>
  <si>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</si>
  <si>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</si>
  <si>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</si>
  <si>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</si>
  <si>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</si>
  <si>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</si>
  <si>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</si>
  <si>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</si>
  <si>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</si>
  <si>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</si>
  <si>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</si>
  <si>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</si>
  <si>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</si>
  <si>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</si>
  <si>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</si>
  <si>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</si>
  <si>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</si>
  <si>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</si>
  <si>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</si>
  <si>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</si>
  <si>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</si>
  <si>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</si>
  <si>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</si>
  <si>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</si>
  <si>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</si>
  <si>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</si>
  <si>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</si>
  <si>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</si>
  <si>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</si>
  <si>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</si>
  <si>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</si>
  <si>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</si>
  <si>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</si>
  <si>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</si>
  <si>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</si>
  <si>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</si>
  <si>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</si>
  <si>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</si>
  <si>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</si>
  <si>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</si>
  <si>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</si>
  <si>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</si>
  <si>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</si>
  <si>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</si>
  <si>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</si>
  <si>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</si>
  <si>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</si>
  <si>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</si>
  <si>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</si>
  <si>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</si>
  <si>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</si>
  <si>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</si>
  <si>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</si>
  <si>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</si>
  <si>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</si>
  <si>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</si>
  <si>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</si>
  <si>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</si>
  <si>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</si>
  <si>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</si>
  <si>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</si>
  <si>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</si>
  <si>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</si>
  <si>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</si>
  <si>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</si>
  <si>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</si>
  <si>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</si>
  <si>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</si>
  <si>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</si>
  <si>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</si>
  <si>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</si>
  <si>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</si>
  <si>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</si>
  <si>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</si>
  <si>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</si>
  <si>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</si>
  <si>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</si>
  <si>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</si>
  <si>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</si>
  <si>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</si>
  <si>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</si>
  <si>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</si>
  <si>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</si>
  <si>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</si>
  <si>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</si>
  <si>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</si>
  <si>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</si>
  <si>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</si>
  <si>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</si>
  <si>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</si>
  <si>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</si>
  <si>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</si>
  <si>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</si>
  <si>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</si>
  <si>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</si>
  <si>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</si>
  <si>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</si>
  <si>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</si>
  <si>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</si>
  <si>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</si>
  <si>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</si>
  <si>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</si>
  <si>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</si>
  <si>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</si>
  <si>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</si>
  <si>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</si>
  <si>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</si>
  <si>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</si>
  <si>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</si>
  <si>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</si>
  <si>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</si>
  <si>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</si>
  <si>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</si>
  <si>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</si>
  <si>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</si>
  <si>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</si>
  <si>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</si>
  <si>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</si>
  <si>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</si>
  <si>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</si>
  <si>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</si>
  <si>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</si>
  <si>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</si>
  <si>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</si>
  <si>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</si>
  <si>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</si>
  <si>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</si>
  <si>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</si>
  <si>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</si>
  <si>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</si>
  <si>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</si>
  <si>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</si>
  <si>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</si>
  <si>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</si>
  <si>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</si>
  <si>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</si>
  <si>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</si>
  <si>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</si>
  <si>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</si>
  <si>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</si>
  <si>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</si>
  <si>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</si>
  <si>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</si>
  <si>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</si>
  <si>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</si>
  <si>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</si>
  <si>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</si>
  <si>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</si>
  <si>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</si>
  <si>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</si>
  <si>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</si>
  <si>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</si>
  <si>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</si>
  <si>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</si>
  <si>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</si>
  <si>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</si>
  <si>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</si>
  <si>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</si>
  <si>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</si>
  <si>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</si>
  <si>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</si>
  <si>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</si>
  <si>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</si>
  <si>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</si>
  <si>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</si>
  <si>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</si>
  <si>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</si>
  <si>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</si>
  <si>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</si>
  <si>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</si>
  <si>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</si>
  <si>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</si>
  <si>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</si>
  <si>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</si>
  <si>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</si>
  <si>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</si>
  <si>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</si>
  <si>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</si>
  <si>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</si>
  <si>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</si>
  <si>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</si>
  <si>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</si>
  <si>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</si>
  <si>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</si>
  <si>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</si>
  <si>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</si>
  <si>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</si>
  <si>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</si>
  <si>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</si>
  <si>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</si>
  <si>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</si>
  <si>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</si>
  <si>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</si>
  <si>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</si>
  <si>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</si>
  <si>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</si>
  <si>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</si>
  <si>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</si>
  <si>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</si>
  <si>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</si>
  <si>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</si>
  <si>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</si>
  <si>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</si>
  <si>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</si>
  <si>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</si>
  <si>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</si>
  <si>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</si>
  <si>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</si>
  <si>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</si>
  <si>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</si>
  <si>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</si>
  <si>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</si>
  <si>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</si>
  <si>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</si>
  <si>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</si>
  <si>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</si>
  <si>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</si>
  <si>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</si>
  <si>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</si>
  <si>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</si>
  <si>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</si>
  <si>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</si>
  <si>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</si>
  <si>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</si>
  <si>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</si>
  <si>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</si>
  <si>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</si>
  <si>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</si>
  <si>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</si>
  <si>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</si>
  <si>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</si>
  <si>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</si>
  <si>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</si>
  <si>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</si>
  <si>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</si>
  <si>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</si>
  <si>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</si>
  <si>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</si>
  <si>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</si>
  <si>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</si>
  <si>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</si>
  <si>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</si>
  <si>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</si>
  <si>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</si>
  <si>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</si>
  <si>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</si>
  <si>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</si>
  <si>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</si>
  <si>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</si>
  <si>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</si>
  <si>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</si>
  <si>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</si>
  <si>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</si>
  <si>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</si>
  <si>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</si>
  <si>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</si>
  <si>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</si>
  <si>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</si>
  <si>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</si>
  <si>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</si>
  <si>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</si>
  <si>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</si>
  <si>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</si>
  <si>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</si>
  <si>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</si>
  <si>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</si>
  <si>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</si>
  <si>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</si>
  <si>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</si>
  <si>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</si>
  <si>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</si>
  <si>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</si>
  <si>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</si>
  <si>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</si>
  <si>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</si>
  <si>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</si>
  <si>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</si>
  <si>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</si>
  <si>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</si>
  <si>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</si>
  <si>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</si>
  <si>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</si>
  <si>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</si>
  <si>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</si>
  <si>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</si>
  <si>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</si>
  <si>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</si>
  <si>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</si>
  <si>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</si>
  <si>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</si>
  <si>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</si>
  <si>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</si>
  <si>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</si>
  <si>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</si>
  <si>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</si>
  <si>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</si>
  <si>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</si>
  <si>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</si>
  <si>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</si>
  <si>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</si>
  <si>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</si>
  <si>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</si>
  <si>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</si>
  <si>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</si>
  <si>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</si>
  <si>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</si>
  <si>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</si>
  <si>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</si>
  <si>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</si>
  <si>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</si>
  <si>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</si>
  <si>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</si>
  <si>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</si>
  <si>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</si>
  <si>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</si>
  <si>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</si>
  <si>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</si>
  <si>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</si>
  <si>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</si>
  <si>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</si>
  <si>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</si>
  <si>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</si>
  <si>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</si>
  <si>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</si>
  <si>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</si>
  <si>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</si>
  <si>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</si>
  <si>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</si>
  <si>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</si>
  <si>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</si>
  <si>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</si>
  <si>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</si>
  <si>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</si>
  <si>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</si>
  <si>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</si>
  <si>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</si>
  <si>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</si>
  <si>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</si>
  <si>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</si>
  <si>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</si>
  <si>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</si>
  <si>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</si>
  <si>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</si>
  <si>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</si>
  <si>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</si>
  <si>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</si>
  <si>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</si>
  <si>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</si>
  <si>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</si>
  <si>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</si>
  <si>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</si>
  <si>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</si>
  <si>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</si>
  <si>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</si>
  <si>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</si>
  <si>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</si>
  <si>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</si>
  <si>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</si>
  <si>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</si>
  <si>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</si>
  <si>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</si>
  <si>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</si>
  <si>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</si>
  <si>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</si>
  <si>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</si>
  <si>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</si>
  <si>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</si>
  <si>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</si>
  <si>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</si>
  <si>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</si>
  <si>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</si>
  <si>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</si>
  <si>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</si>
  <si>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</si>
  <si>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</si>
  <si>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</si>
  <si>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</si>
  <si>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</si>
  <si>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</si>
  <si>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</si>
  <si>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</si>
  <si>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</si>
  <si>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</si>
  <si>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</si>
  <si>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</si>
  <si>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</si>
  <si>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</si>
  <si>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</si>
  <si>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</si>
  <si>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</si>
  <si>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</si>
  <si>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</si>
  <si>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</si>
  <si>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</si>
  <si>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</si>
  <si>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</si>
  <si>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</si>
  <si>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</si>
  <si>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</si>
  <si>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</si>
  <si>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</si>
  <si>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</si>
  <si>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</si>
  <si>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</si>
  <si>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</si>
  <si>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</si>
  <si>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</si>
  <si>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</si>
  <si>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</si>
  <si>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</si>
  <si>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</si>
  <si>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</si>
  <si>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</si>
  <si>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</si>
  <si>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</si>
  <si>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</si>
  <si>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</si>
  <si>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</si>
  <si>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</si>
  <si>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</si>
  <si>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</si>
  <si>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</si>
  <si>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</si>
  <si>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</si>
  <si>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</si>
  <si>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</si>
  <si>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</si>
  <si>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</si>
  <si>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</si>
  <si>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</si>
  <si>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</si>
  <si>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</si>
  <si>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</si>
  <si>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</si>
  <si>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</si>
  <si>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</si>
  <si>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</si>
  <si>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</si>
  <si>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</si>
  <si>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</si>
  <si>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</si>
  <si>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</si>
  <si>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</si>
  <si>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</si>
  <si>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</si>
  <si>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</si>
  <si>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</si>
  <si>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</si>
  <si>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</si>
  <si>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</si>
  <si>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</si>
  <si>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</si>
  <si>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</si>
  <si>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</si>
  <si>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</si>
  <si>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</si>
  <si>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</si>
  <si>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</si>
  <si>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</si>
  <si>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</si>
  <si>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</si>
  <si>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</si>
  <si>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</si>
  <si>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</si>
  <si>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</si>
  <si>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</si>
  <si>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</si>
  <si>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</si>
  <si>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</si>
  <si>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</si>
  <si>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</si>
  <si>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</si>
  <si>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</si>
  <si>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</si>
  <si>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</si>
  <si>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</si>
  <si>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</si>
  <si>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</si>
  <si>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</si>
  <si>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</si>
  <si>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</si>
  <si>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</si>
  <si>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</si>
  <si>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</si>
  <si>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</si>
  <si>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</si>
  <si>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</si>
  <si>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</si>
  <si>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</si>
  <si>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</si>
  <si>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</si>
  <si>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</si>
  <si>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</si>
  <si>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</si>
  <si>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</si>
  <si>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</si>
  <si>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</si>
  <si>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</si>
  <si>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</si>
  <si>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</si>
  <si>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</si>
  <si>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</si>
  <si>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</si>
  <si>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</si>
  <si>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</si>
  <si>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</si>
  <si>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</si>
  <si>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</si>
  <si>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</si>
  <si>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</si>
  <si>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</si>
  <si>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</si>
  <si>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</si>
  <si>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</si>
  <si>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</si>
  <si>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</si>
  <si>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</si>
  <si>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</si>
  <si>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</si>
  <si>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</si>
  <si>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</si>
  <si>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</si>
  <si>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</si>
  <si>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</si>
  <si>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</si>
  <si>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</si>
  <si>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</si>
  <si>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</si>
  <si>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</si>
  <si>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</si>
  <si>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</si>
  <si>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</si>
  <si>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</si>
  <si>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</si>
  <si>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</si>
  <si>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</si>
  <si>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</si>
  <si>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</si>
  <si>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</si>
  <si>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</si>
  <si>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</si>
  <si>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</si>
  <si>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</si>
  <si>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</si>
  <si>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</si>
  <si>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</si>
  <si>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</si>
  <si>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</si>
  <si>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</si>
  <si>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</si>
  <si>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</si>
  <si>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</si>
  <si>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</si>
  <si>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</si>
  <si>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</si>
  <si>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</si>
  <si>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</si>
  <si>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</si>
  <si>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</si>
  <si>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</si>
  <si>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</si>
  <si>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</si>
  <si>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</si>
  <si>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</si>
  <si>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</si>
  <si>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</si>
  <si>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</si>
  <si>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</si>
  <si>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</si>
  <si>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</si>
  <si>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</si>
  <si>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</si>
  <si>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</si>
  <si>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</si>
  <si>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</si>
  <si>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</si>
  <si>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</si>
  <si>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</si>
  <si>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</si>
  <si>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</si>
  <si>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</si>
  <si>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</si>
  <si>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</si>
  <si>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</si>
  <si>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</si>
  <si>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</si>
  <si>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</si>
  <si>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</si>
  <si>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</si>
  <si>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</si>
  <si>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</si>
  <si>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</si>
  <si>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</si>
  <si>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</si>
  <si>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</si>
  <si>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</si>
  <si>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</si>
  <si>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</si>
  <si>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</si>
  <si>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</si>
  <si>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</si>
  <si>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</si>
  <si>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</si>
  <si>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</si>
  <si>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</si>
  <si>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</si>
  <si>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</si>
  <si>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</si>
  <si>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</si>
  <si>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</si>
  <si>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</si>
  <si>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</si>
  <si>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</si>
  <si>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</si>
  <si>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</si>
  <si>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</si>
  <si>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</si>
  <si>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</si>
  <si>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</si>
  <si>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</si>
  <si>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</si>
  <si>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</si>
  <si>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</si>
  <si>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</si>
  <si>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</si>
  <si>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</si>
  <si>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</si>
  <si>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</si>
  <si>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</si>
  <si>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</si>
  <si>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</si>
  <si>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</si>
  <si>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</si>
  <si>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</si>
  <si>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</si>
  <si>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</si>
  <si>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</si>
  <si>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</si>
  <si>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</si>
  <si>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</si>
  <si>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</si>
  <si>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</si>
  <si>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</si>
  <si>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</si>
  <si>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</si>
  <si>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</si>
  <si>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</si>
  <si>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</si>
  <si>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</si>
  <si>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</si>
  <si>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</si>
  <si>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</si>
  <si>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</si>
  <si>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</si>
  <si>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</si>
  <si>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</si>
  <si>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</si>
  <si>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</si>
  <si>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</si>
  <si>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</si>
  <si>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</si>
  <si>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</si>
  <si>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</si>
  <si>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</si>
  <si>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</si>
  <si>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</si>
  <si>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</si>
  <si>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</si>
  <si>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</si>
  <si>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</si>
  <si>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</si>
  <si>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</si>
  <si>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</si>
  <si>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</si>
  <si>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</si>
  <si>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</si>
  <si>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</si>
  <si>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</si>
  <si>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</si>
  <si>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</si>
  <si>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</si>
  <si>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</si>
  <si>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</si>
  <si>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</si>
  <si>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</si>
  <si>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</si>
  <si>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</si>
  <si>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</si>
  <si>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</si>
  <si>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</si>
  <si>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</si>
  <si>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</si>
  <si>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</si>
  <si>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</si>
  <si>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</si>
  <si>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</si>
  <si>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</si>
  <si>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</si>
  <si>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</si>
  <si>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</si>
  <si>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</si>
  <si>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</si>
  <si>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</si>
  <si>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</si>
  <si>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</si>
  <si>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</si>
  <si>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</si>
  <si>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</si>
  <si>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</si>
  <si>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</si>
  <si>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</si>
  <si>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</si>
  <si>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</si>
  <si>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</si>
  <si>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</si>
  <si>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</si>
  <si>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</si>
  <si>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</si>
  <si>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</si>
  <si>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</si>
  <si>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</si>
  <si>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</si>
  <si>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</si>
  <si>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</si>
  <si>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</si>
  <si>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</si>
  <si>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</si>
  <si>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</si>
  <si>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</si>
  <si>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</si>
  <si>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</si>
  <si>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</si>
  <si>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</si>
  <si>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</si>
  <si>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</si>
  <si>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</si>
  <si>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</si>
  <si>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</si>
  <si>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</si>
  <si>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</si>
  <si>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</si>
  <si>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</si>
  <si>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</si>
  <si>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</si>
  <si>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</si>
  <si>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</si>
  <si>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</si>
  <si>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</si>
  <si>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</si>
  <si>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</si>
  <si>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</si>
  <si>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</si>
  <si>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</si>
  <si>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</si>
  <si>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</si>
  <si>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</si>
  <si>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</si>
  <si>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</si>
  <si>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</si>
  <si>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</si>
  <si>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</si>
  <si>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</si>
  <si>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</si>
  <si>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</si>
  <si>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</si>
  <si>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</si>
  <si>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</si>
  <si>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</si>
  <si>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</si>
  <si>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</si>
  <si>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</si>
  <si>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</si>
  <si>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</si>
  <si>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</si>
  <si>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</si>
  <si>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</si>
  <si>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</si>
  <si>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</si>
  <si>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</si>
  <si>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</si>
  <si>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</si>
  <si>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</si>
  <si>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</si>
  <si>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</si>
  <si>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</si>
  <si>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</si>
  <si>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</si>
  <si>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</si>
  <si>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</si>
  <si>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</si>
  <si>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</si>
  <si>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</si>
  <si>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</si>
  <si>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</si>
  <si>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</si>
  <si>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</si>
  <si>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</si>
  <si>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</si>
  <si>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</si>
  <si>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</si>
  <si>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</si>
  <si>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</si>
  <si>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</si>
  <si>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</si>
  <si>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</si>
  <si>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</si>
  <si>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</si>
  <si>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</si>
  <si>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</si>
  <si>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</si>
  <si>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</si>
  <si>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</si>
  <si>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</si>
  <si>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</si>
  <si>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</si>
  <si>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</si>
  <si>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</si>
  <si>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</si>
  <si>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</si>
  <si>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</si>
  <si>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</si>
  <si>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</si>
  <si>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</si>
  <si>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</si>
  <si>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</si>
  <si>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</si>
  <si>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</si>
  <si>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</si>
  <si>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</si>
  <si>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</si>
  <si>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</si>
  <si>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</si>
  <si>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</si>
  <si>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</si>
  <si>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</si>
  <si>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</si>
  <si>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</si>
  <si>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</si>
  <si>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</si>
  <si>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</si>
  <si>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</si>
  <si>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</si>
  <si>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</si>
  <si>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</si>
  <si>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</si>
  <si>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</si>
  <si>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</si>
  <si>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</si>
  <si>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</si>
  <si>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</si>
  <si>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</si>
  <si>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</si>
  <si>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</si>
  <si>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</si>
  <si>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</si>
  <si>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</si>
  <si>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</si>
  <si>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</si>
  <si>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</si>
  <si>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</si>
  <si>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</si>
  <si>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</si>
  <si>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</si>
  <si>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</si>
  <si>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</si>
  <si>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</si>
  <si>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</si>
  <si>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</si>
  <si>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</si>
  <si>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</si>
  <si>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</si>
  <si>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</si>
  <si>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</si>
  <si>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</si>
  <si>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</si>
  <si>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</si>
  <si>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</si>
  <si>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</si>
  <si>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</si>
  <si>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</si>
  <si>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</si>
  <si>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</si>
  <si>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</si>
  <si>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</si>
  <si>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</si>
  <si>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</si>
  <si>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</si>
  <si>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</si>
  <si>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</si>
  <si>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</si>
  <si>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</si>
  <si>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</si>
  <si>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</si>
  <si>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</si>
  <si>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</si>
  <si>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</si>
  <si>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</si>
  <si>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</si>
  <si>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</si>
  <si>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</si>
  <si>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</si>
  <si>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</si>
  <si>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</si>
  <si>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</si>
  <si>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</si>
  <si>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</si>
  <si>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</si>
  <si>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</si>
  <si>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</si>
  <si>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</si>
  <si>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</si>
  <si>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</si>
  <si>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</si>
  <si>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</si>
  <si>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</si>
  <si>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</si>
  <si>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</si>
  <si>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</si>
  <si>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</si>
  <si>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</si>
  <si>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</si>
  <si>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</si>
  <si>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</si>
  <si>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</si>
  <si>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</si>
  <si>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</si>
  <si>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</si>
  <si>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</si>
  <si>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</si>
  <si>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</si>
  <si>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</si>
  <si>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</si>
  <si>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</si>
  <si>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</si>
  <si>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</si>
  <si>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</si>
  <si>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</si>
  <si>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</si>
  <si>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</si>
  <si>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</si>
  <si>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</si>
  <si>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</si>
  <si>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</si>
  <si>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</si>
  <si>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</si>
  <si>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</si>
  <si>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</si>
  <si>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</si>
  <si>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</si>
  <si>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</si>
  <si>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</si>
  <si>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</si>
  <si>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</si>
  <si>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</si>
  <si>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</si>
  <si>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</si>
  <si>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</si>
  <si>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</si>
  <si>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</si>
  <si>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</si>
  <si>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</si>
  <si>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</si>
  <si>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</si>
  <si>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</si>
  <si>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</si>
  <si>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</si>
  <si>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</si>
  <si>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</si>
  <si>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</si>
  <si>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</si>
  <si>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</si>
  <si>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</si>
  <si>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</si>
  <si>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</si>
  <si>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</si>
  <si>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</si>
  <si>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</si>
  <si>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</si>
  <si>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</si>
  <si>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</si>
  <si>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</si>
  <si>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</si>
  <si>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</si>
  <si>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</si>
  <si>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</si>
  <si>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</si>
  <si>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</si>
  <si>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</si>
  <si>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</si>
  <si>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</si>
  <si>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</si>
  <si>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</si>
  <si>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</si>
  <si>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</si>
  <si>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</si>
  <si>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</si>
  <si>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</si>
  <si>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</si>
  <si>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</si>
  <si>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</si>
  <si>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</si>
  <si>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</si>
  <si>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</si>
  <si>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</si>
  <si>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</si>
  <si>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</si>
  <si>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</si>
  <si>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</si>
  <si>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</si>
  <si>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</si>
  <si>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</si>
  <si>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</si>
  <si>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</si>
  <si>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</si>
  <si>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</si>
  <si>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</si>
  <si>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</si>
  <si>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</si>
  <si>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</si>
  <si>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</si>
  <si>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</si>
  <si>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</si>
  <si>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</si>
  <si>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</si>
  <si>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</si>
  <si>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</si>
  <si>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</si>
  <si>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</si>
  <si>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</si>
  <si>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</si>
  <si>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</si>
  <si>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</si>
  <si>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</si>
  <si>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</si>
  <si>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</si>
  <si>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</si>
  <si>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</si>
  <si>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</si>
  <si>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</si>
  <si>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</si>
  <si>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</si>
  <si>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</si>
  <si>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</si>
  <si>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</si>
  <si>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</si>
  <si>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</si>
  <si>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</si>
  <si>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</si>
  <si>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</si>
  <si>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</si>
  <si>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</si>
  <si>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</si>
  <si>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</si>
  <si>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</si>
  <si>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</si>
  <si>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</si>
  <si>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</si>
  <si>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</si>
  <si>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</si>
  <si>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</si>
  <si>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</si>
  <si>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</si>
  <si>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</si>
  <si>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</si>
  <si>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</si>
  <si>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</si>
  <si>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</si>
  <si>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</si>
  <si>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</si>
  <si>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</si>
  <si>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</si>
  <si>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</si>
  <si>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</si>
  <si>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</si>
  <si>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</si>
  <si>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</si>
  <si>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</si>
  <si>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</si>
  <si>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</si>
  <si>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</si>
  <si>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</si>
  <si>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</si>
  <si>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</si>
  <si>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</si>
  <si>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</si>
  <si>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</si>
  <si>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</si>
  <si>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</si>
  <si>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</si>
  <si>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</si>
  <si>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</si>
  <si>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</si>
  <si>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</si>
  <si>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</si>
  <si>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</si>
  <si>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</si>
  <si>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</si>
  <si>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</si>
  <si>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</si>
  <si>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</si>
  <si>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</si>
  <si>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</si>
  <si>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</si>
  <si>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</si>
  <si>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</si>
  <si>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</si>
  <si>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</si>
  <si>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</si>
  <si>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</si>
  <si>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</si>
  <si>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</si>
  <si>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</si>
  <si>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</si>
  <si>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</si>
  <si>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</si>
  <si>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</si>
  <si>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</si>
  <si>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</si>
  <si>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</si>
  <si>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</si>
  <si>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</si>
  <si>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</si>
  <si>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</si>
  <si>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</si>
  <si>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</si>
  <si>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</si>
  <si>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</si>
  <si>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</si>
  <si>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</si>
  <si>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</si>
  <si>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</si>
  <si>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</si>
  <si>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</si>
  <si>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</si>
  <si>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</si>
  <si>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</si>
  <si>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</si>
  <si>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</si>
  <si>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</si>
  <si>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</si>
  <si>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</si>
  <si>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</si>
  <si>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</si>
  <si>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</si>
  <si>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</si>
  <si>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</si>
  <si>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</si>
  <si>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</si>
  <si>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</si>
  <si>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</si>
  <si>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</si>
  <si>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</si>
  <si>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</si>
  <si>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</si>
  <si>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</si>
  <si>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</si>
  <si>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</si>
  <si>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</si>
  <si>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</si>
  <si>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</si>
  <si>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</si>
  <si>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</si>
  <si>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</si>
  <si>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</si>
  <si>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</si>
  <si>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</si>
  <si>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</si>
  <si>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</si>
  <si>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</si>
  <si>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</si>
  <si>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</si>
  <si>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</si>
  <si>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</si>
  <si>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</si>
  <si>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</si>
  <si>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</si>
  <si>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</si>
  <si>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</si>
  <si>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</si>
  <si>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</si>
  <si>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</si>
  <si>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</si>
  <si>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</si>
  <si>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</si>
  <si>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</si>
  <si>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</si>
  <si>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</si>
  <si>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</si>
  <si>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</si>
  <si>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</si>
  <si>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</si>
  <si>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</si>
  <si>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</si>
  <si>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</si>
  <si>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</si>
  <si>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</si>
  <si>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</si>
  <si>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</si>
  <si>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</si>
  <si>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</si>
  <si>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</si>
  <si>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</si>
  <si>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</si>
  <si>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</si>
  <si>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</si>
  <si>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</si>
  <si>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</si>
  <si>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</si>
  <si>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</si>
  <si>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</si>
  <si>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</si>
  <si>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</si>
  <si>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</si>
  <si>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</si>
  <si>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</si>
  <si>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</si>
  <si>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</si>
  <si>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</si>
  <si>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</si>
  <si>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</si>
  <si>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</si>
  <si>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</si>
  <si>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</si>
  <si>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</si>
  <si>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</si>
  <si>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</si>
  <si>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</si>
  <si>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</si>
  <si>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</si>
  <si>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</si>
  <si>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</si>
  <si>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</si>
  <si>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</si>
  <si>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</si>
  <si>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</si>
  <si>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</si>
  <si>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</si>
  <si>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</si>
  <si>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</si>
  <si>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</si>
  <si>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</si>
  <si>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</si>
  <si>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</si>
  <si>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</si>
  <si>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</si>
  <si>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</si>
  <si>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</si>
  <si>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</si>
  <si>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</si>
  <si>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</si>
  <si>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</si>
  <si>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</si>
  <si>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</si>
  <si>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</si>
  <si>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</si>
  <si>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</si>
  <si>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</si>
  <si>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</si>
  <si>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</si>
  <si>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</si>
  <si>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</si>
  <si>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</si>
  <si>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</si>
  <si>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</si>
  <si>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</si>
  <si>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</si>
  <si>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</si>
  <si>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</si>
  <si>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</si>
  <si>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</si>
  <si>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</si>
  <si>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</si>
  <si>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</si>
  <si>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</si>
  <si>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</si>
  <si>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</si>
  <si>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</si>
  <si>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</si>
  <si>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</si>
  <si>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</si>
  <si>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</si>
  <si>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</si>
  <si>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</si>
  <si>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</si>
  <si>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</si>
  <si>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</si>
  <si>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</si>
  <si>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</si>
  <si>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</si>
  <si>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</si>
  <si>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</si>
  <si>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</si>
  <si>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</si>
  <si>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</si>
  <si>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</si>
  <si>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</si>
  <si>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</si>
  <si>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</si>
  <si>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</si>
  <si>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</si>
  <si>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</si>
  <si>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</si>
  <si>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</si>
  <si>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</si>
  <si>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</si>
  <si>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</si>
  <si>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</si>
  <si>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</si>
  <si>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</si>
  <si>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</si>
  <si>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</si>
  <si>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</si>
  <si>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</si>
  <si>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</si>
  <si>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</si>
  <si>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</si>
  <si>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</si>
  <si>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</si>
  <si>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</si>
  <si>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</si>
  <si>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</si>
  <si>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</si>
  <si>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</si>
  <si>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</si>
  <si>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</si>
  <si>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</si>
  <si>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</si>
  <si>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</si>
  <si>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</si>
  <si>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</si>
  <si>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</si>
  <si>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</si>
  <si>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</si>
  <si>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</si>
  <si>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</si>
  <si>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</si>
  <si>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</si>
  <si>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</si>
  <si>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</si>
  <si>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</si>
  <si>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</si>
  <si>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</si>
  <si>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</si>
  <si>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</si>
  <si>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</si>
  <si>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</si>
  <si>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</si>
  <si>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</si>
  <si>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</si>
  <si>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</si>
  <si>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</si>
  <si>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</si>
  <si>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</si>
  <si>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</si>
  <si>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</si>
  <si>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</si>
  <si>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</si>
  <si>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</si>
  <si>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</si>
  <si>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</si>
  <si>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</si>
  <si>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</si>
  <si>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</si>
  <si>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</si>
  <si>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</si>
  <si>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</si>
  <si>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</si>
  <si>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</si>
  <si>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</si>
  <si>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</si>
  <si>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</si>
  <si>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</si>
  <si>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</si>
  <si>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</si>
  <si>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</si>
  <si>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</si>
  <si>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</si>
  <si>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</si>
  <si>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</si>
  <si>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</si>
  <si>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</si>
  <si>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</si>
  <si>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</si>
  <si>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</si>
  <si>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</si>
  <si>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</si>
  <si>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</si>
  <si>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</si>
  <si>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</si>
  <si>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</si>
  <si>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</si>
  <si>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</si>
  <si>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</si>
  <si>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</si>
  <si>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</si>
  <si>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</si>
  <si>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</si>
  <si>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</si>
  <si>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</si>
  <si>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</si>
  <si>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</si>
  <si>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</si>
  <si>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</si>
  <si>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</si>
  <si>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</si>
  <si>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</si>
  <si>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</si>
  <si>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</si>
  <si>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</si>
  <si>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</si>
  <si>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</si>
  <si>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</si>
  <si>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</si>
  <si>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</si>
  <si>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</si>
  <si>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</si>
  <si>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</si>
  <si>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</si>
  <si>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</si>
  <si>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</si>
  <si>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</si>
  <si>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</si>
  <si>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</si>
  <si>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</si>
  <si>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</si>
  <si>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</si>
  <si>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</si>
  <si>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</si>
  <si>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</si>
  <si>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</si>
  <si>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</si>
  <si>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</si>
  <si>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</si>
  <si>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</si>
  <si>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</si>
  <si>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</si>
  <si>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</si>
  <si>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</si>
  <si>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</si>
  <si>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</si>
  <si>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</si>
  <si>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</si>
  <si>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</si>
  <si>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</si>
  <si>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</si>
  <si>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</si>
  <si>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</si>
  <si>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</si>
  <si>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</si>
  <si>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</si>
  <si>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</si>
  <si>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</si>
  <si>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</si>
  <si>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</si>
  <si>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</si>
  <si>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</si>
  <si>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</si>
  <si>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</si>
  <si>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</si>
  <si>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</si>
  <si>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</si>
  <si>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</si>
  <si>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</si>
  <si>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</si>
  <si>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</si>
  <si>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</si>
  <si>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</si>
  <si>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</si>
  <si>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</si>
  <si>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</si>
  <si>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</si>
  <si>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</si>
  <si>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</si>
  <si>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</si>
  <si>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</si>
  <si>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</si>
  <si>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</si>
  <si>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</si>
  <si>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</si>
  <si>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</si>
  <si>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</si>
  <si>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</si>
  <si>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</si>
  <si>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</si>
  <si>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</si>
  <si>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</si>
  <si>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</si>
  <si>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</si>
  <si>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</si>
  <si>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</si>
  <si>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</si>
  <si>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</si>
  <si>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</si>
  <si>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</si>
  <si>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</si>
  <si>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</si>
  <si>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</si>
  <si>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</si>
  <si>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</si>
  <si>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</si>
  <si>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</si>
  <si>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</si>
  <si>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</si>
  <si>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</si>
  <si>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</si>
  <si>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</si>
  <si>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</si>
  <si>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</si>
  <si>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</si>
  <si>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</si>
  <si>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</si>
  <si>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</si>
  <si>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</si>
  <si>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</si>
  <si>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</si>
  <si>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</si>
  <si>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</si>
  <si>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</si>
  <si>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</si>
  <si>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</si>
  <si>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</si>
  <si>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</si>
  <si>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</si>
  <si>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</si>
  <si>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</si>
  <si>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</si>
  <si>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</si>
  <si>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</si>
  <si>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</si>
  <si>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</si>
  <si>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</si>
  <si>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</si>
  <si>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</si>
  <si>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</si>
  <si>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</si>
  <si>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</si>
  <si>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</si>
  <si>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</si>
  <si>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</si>
  <si>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</si>
  <si>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</si>
  <si>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</si>
  <si>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</si>
  <si>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</si>
  <si>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</si>
  <si>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</si>
  <si>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</si>
  <si>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</si>
  <si>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</si>
  <si>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</si>
  <si>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</si>
  <si>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</si>
  <si>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</si>
  <si>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</si>
  <si>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</si>
  <si>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</si>
  <si>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</si>
  <si>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</si>
  <si>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</si>
  <si>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</si>
  <si>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</si>
  <si>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</si>
  <si>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</si>
  <si>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</si>
  <si>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</si>
  <si>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</si>
  <si>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</si>
  <si>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</si>
  <si>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</si>
  <si>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</si>
  <si>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</si>
  <si>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</si>
  <si>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</si>
  <si>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</si>
  <si>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</si>
  <si>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</si>
  <si>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</si>
  <si>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</si>
  <si>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</si>
  <si>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</si>
  <si>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</si>
  <si>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</si>
  <si>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</si>
  <si>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</si>
  <si>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</si>
  <si>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</si>
  <si>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</si>
  <si>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</si>
  <si>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</si>
  <si>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</si>
  <si>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</si>
  <si>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</si>
  <si>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</si>
  <si>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</si>
  <si>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</si>
  <si>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</si>
  <si>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</si>
  <si>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</si>
  <si>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</si>
  <si>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</si>
  <si>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</si>
  <si>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</si>
  <si>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</si>
  <si>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</si>
  <si>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</si>
  <si>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</si>
  <si>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</si>
  <si>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</si>
  <si>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</si>
  <si>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</si>
  <si>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</si>
  <si>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</si>
  <si>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</si>
  <si>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</si>
  <si>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</si>
  <si>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</si>
  <si>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</si>
  <si>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</si>
  <si>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</si>
  <si>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</si>
  <si>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</si>
  <si>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</si>
  <si>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</si>
  <si>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</si>
  <si>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</si>
  <si>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</si>
  <si>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</si>
  <si>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</si>
  <si>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</si>
  <si>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</si>
  <si>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</si>
  <si>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</si>
  <si>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</si>
  <si>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</si>
  <si>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</si>
  <si>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</si>
  <si>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</si>
  <si>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</si>
  <si>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</si>
  <si>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</si>
  <si>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</si>
  <si>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</si>
  <si>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</si>
  <si>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</si>
  <si>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</si>
  <si>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</si>
  <si>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</si>
  <si>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</si>
  <si>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</si>
  <si>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</si>
  <si>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</si>
  <si>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</si>
  <si>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</si>
  <si>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</si>
  <si>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</si>
  <si>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</si>
  <si>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</si>
  <si>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</si>
  <si>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</si>
  <si>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</si>
  <si>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</si>
  <si>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</si>
  <si>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</si>
  <si>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</si>
  <si>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</si>
  <si>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</si>
  <si>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</si>
  <si>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</si>
  <si>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</si>
  <si>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</si>
  <si>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</si>
  <si>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</si>
  <si>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</si>
  <si>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</si>
  <si>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</si>
  <si>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</si>
  <si>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</si>
  <si>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</si>
  <si>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</si>
  <si>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</si>
  <si>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</si>
  <si>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</si>
  <si>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</si>
  <si>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</si>
  <si>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</si>
  <si>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</si>
  <si>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</si>
  <si>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</si>
  <si>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</si>
  <si>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</si>
  <si>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</si>
  <si>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</si>
  <si>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</si>
  <si>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</si>
  <si>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</si>
  <si>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</si>
  <si>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</si>
  <si>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</si>
  <si>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</si>
  <si>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</si>
  <si>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</si>
  <si>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</si>
  <si>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</si>
  <si>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</si>
  <si>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</si>
  <si>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</si>
  <si>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</si>
  <si>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</si>
  <si>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</si>
  <si>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</si>
  <si>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</si>
  <si>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</si>
  <si>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</si>
  <si>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</si>
  <si>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</si>
  <si>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</si>
  <si>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</si>
  <si>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</si>
  <si>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</si>
  <si>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</si>
  <si>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</si>
  <si>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</si>
  <si>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</si>
  <si>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</si>
  <si>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</si>
  <si>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</si>
  <si>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</si>
  <si>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</si>
  <si>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</si>
  <si>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</si>
  <si>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</si>
  <si>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</si>
  <si>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</si>
  <si>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</si>
  <si>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</si>
  <si>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</si>
  <si>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</si>
  <si>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</si>
  <si>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</si>
  <si>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</si>
  <si>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</si>
  <si>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</si>
  <si>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</si>
  <si>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</si>
  <si>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</si>
  <si>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</si>
  <si>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</si>
  <si>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</si>
  <si>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</si>
  <si>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</si>
  <si>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</si>
  <si>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</si>
  <si>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</si>
  <si>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</si>
  <si>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</si>
  <si>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</si>
  <si>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</si>
  <si>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</si>
  <si>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</si>
  <si>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</si>
  <si>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</si>
  <si>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</si>
  <si>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</si>
  <si>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</si>
  <si>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</si>
  <si>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</si>
  <si>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</si>
  <si>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</si>
  <si>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</si>
  <si>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</si>
  <si>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</si>
  <si>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</si>
  <si>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</si>
  <si>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</si>
  <si>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</si>
  <si>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</si>
  <si>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</si>
  <si>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</si>
  <si>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</si>
  <si>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</si>
  <si>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</si>
  <si>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</si>
  <si>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</si>
  <si>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</si>
  <si>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</si>
  <si>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</si>
  <si>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</si>
  <si>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</si>
  <si>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</si>
  <si>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</si>
  <si>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</si>
  <si>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</si>
  <si>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</si>
  <si>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</si>
  <si>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</si>
  <si>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</si>
  <si>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</si>
  <si>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</si>
  <si>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</si>
  <si>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</si>
  <si>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</si>
  <si>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</si>
  <si>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</si>
  <si>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</si>
  <si>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</si>
  <si>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</si>
  <si>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</si>
  <si>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</si>
  <si>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</si>
  <si>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</si>
  <si>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</si>
  <si>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</si>
  <si>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</si>
  <si>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</si>
  <si>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</si>
  <si>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</si>
  <si>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</si>
  <si>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</si>
  <si>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</si>
  <si>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</si>
  <si>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</si>
  <si>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</si>
  <si>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</si>
  <si>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</si>
  <si>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</si>
  <si>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</si>
  <si>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</si>
  <si>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</si>
  <si>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</si>
  <si>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</si>
  <si>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</si>
  <si>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</si>
  <si>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</si>
  <si>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</si>
  <si>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</si>
  <si>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</si>
  <si>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</si>
  <si>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</si>
  <si>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</si>
  <si>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</si>
  <si>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</si>
  <si>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</si>
  <si>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</si>
  <si>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</si>
  <si>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</si>
  <si>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</si>
  <si>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</si>
  <si>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</si>
  <si>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</si>
  <si>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</si>
  <si>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</si>
  <si>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</si>
  <si>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</si>
  <si>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</si>
  <si>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</si>
  <si>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</si>
  <si>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</si>
  <si>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</si>
  <si>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</si>
  <si>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</si>
  <si>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</si>
  <si>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</si>
  <si>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</si>
  <si>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</si>
  <si>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</si>
  <si>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</si>
  <si>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</si>
  <si>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</si>
  <si>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</si>
  <si>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</si>
  <si>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</si>
  <si>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</si>
  <si>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</si>
  <si>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</si>
  <si>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</si>
  <si>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</si>
  <si>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</si>
  <si>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</si>
  <si>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</si>
  <si>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</si>
  <si>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</si>
  <si>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</si>
  <si>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</si>
  <si>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</si>
  <si>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</si>
  <si>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</si>
  <si>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</si>
  <si>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</si>
  <si>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</si>
  <si>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</si>
  <si>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</si>
  <si>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</si>
  <si>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</si>
  <si>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</si>
  <si>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</si>
  <si>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</si>
  <si>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</si>
  <si>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</si>
  <si>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</si>
  <si>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</si>
  <si>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</si>
  <si>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</si>
  <si>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</si>
  <si>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</si>
  <si>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</si>
  <si>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</si>
  <si>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</si>
  <si>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</si>
  <si>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</si>
  <si>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</si>
  <si>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</si>
  <si>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</si>
  <si>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</si>
  <si>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</si>
  <si>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</si>
  <si>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</si>
  <si>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</si>
  <si>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</si>
  <si>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</si>
  <si>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</si>
  <si>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</si>
  <si>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</si>
  <si>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</si>
  <si>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</si>
  <si>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</si>
  <si>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</si>
  <si>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</si>
  <si>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</si>
  <si>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</si>
  <si>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</si>
  <si>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</si>
  <si>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</si>
  <si>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</si>
  <si>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</si>
  <si>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</si>
  <si>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</si>
  <si>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</si>
  <si>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</si>
  <si>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</si>
  <si>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</si>
  <si>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</si>
  <si>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</si>
  <si>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</si>
  <si>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</si>
  <si>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</si>
  <si>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</si>
  <si>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</si>
  <si>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</si>
  <si>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</si>
  <si>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</si>
  <si>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</si>
  <si>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</si>
  <si>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</si>
  <si>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</si>
  <si>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</si>
  <si>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</si>
  <si>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</si>
  <si>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</si>
  <si>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</si>
  <si>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</si>
  <si>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</si>
  <si>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</si>
  <si>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</si>
  <si>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</si>
  <si>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</si>
  <si>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</si>
  <si>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</si>
  <si>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</si>
  <si>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</si>
  <si>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</si>
  <si>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</si>
  <si>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</si>
  <si>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</si>
  <si>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</si>
  <si>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</si>
  <si>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</si>
  <si>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</si>
  <si>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</si>
  <si>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</si>
  <si>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</si>
  <si>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</si>
  <si>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</si>
  <si>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</si>
  <si>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</si>
  <si>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</si>
  <si>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</si>
  <si>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</si>
  <si>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</si>
  <si>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</si>
  <si>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</si>
  <si>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</si>
  <si>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</si>
  <si>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</si>
  <si>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</si>
  <si>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</si>
  <si>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</si>
  <si>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</si>
  <si>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</si>
  <si>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</si>
  <si>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</si>
  <si>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</si>
  <si>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</si>
  <si>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</si>
  <si>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</si>
  <si>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</si>
  <si>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</si>
  <si>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</si>
  <si>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</si>
  <si>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</si>
  <si>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</si>
  <si>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</si>
  <si>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</si>
  <si>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</si>
  <si>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</si>
  <si>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</si>
  <si>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</si>
  <si>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</si>
  <si>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</si>
  <si>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</si>
  <si>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</si>
  <si>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</si>
  <si>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</si>
  <si>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</si>
  <si>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</si>
  <si>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</si>
  <si>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</si>
  <si>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</si>
  <si>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</si>
  <si>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</si>
  <si>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</si>
  <si>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</si>
  <si>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</si>
  <si>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</si>
  <si>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</si>
  <si>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</si>
  <si>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</si>
  <si>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</si>
  <si>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</si>
  <si>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</si>
  <si>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</si>
  <si>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</si>
  <si>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</si>
  <si>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</si>
  <si>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</si>
  <si>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</si>
  <si>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</si>
  <si>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</si>
  <si>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</si>
  <si>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</si>
  <si>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</si>
  <si>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</si>
  <si>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</si>
  <si>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</si>
  <si>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</si>
  <si>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</si>
  <si>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</si>
  <si>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</si>
  <si>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</si>
  <si>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</si>
  <si>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</si>
  <si>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</si>
  <si>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</si>
  <si>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</si>
  <si>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</si>
  <si>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</si>
  <si>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</si>
  <si>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</si>
  <si>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</si>
  <si>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</si>
  <si>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</si>
  <si>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</si>
  <si>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</si>
  <si>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</si>
  <si>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</si>
  <si>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</si>
  <si>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</si>
  <si>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</si>
  <si>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</si>
  <si>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</si>
  <si>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</si>
  <si>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</si>
  <si>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</si>
  <si>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</si>
  <si>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</si>
  <si>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</si>
  <si>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</si>
  <si>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</si>
  <si>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</si>
  <si>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</si>
  <si>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</si>
  <si>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</si>
  <si>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</si>
  <si>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</si>
  <si>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</si>
  <si>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</si>
  <si>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</si>
  <si>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</si>
  <si>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</si>
  <si>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</si>
  <si>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</si>
  <si>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</si>
  <si>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</si>
  <si>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</si>
  <si>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</si>
  <si>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</si>
  <si>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</si>
  <si>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</si>
  <si>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</si>
  <si>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</si>
  <si>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</si>
  <si>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</si>
  <si>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</si>
  <si>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</si>
  <si>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</si>
  <si>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</si>
  <si>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</si>
  <si>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</si>
  <si>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</si>
  <si>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</si>
  <si>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</si>
  <si>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</si>
  <si>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</si>
  <si>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</si>
  <si>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</si>
  <si>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</si>
  <si>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</si>
  <si>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</si>
  <si>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</si>
  <si>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</si>
  <si>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</si>
  <si>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</si>
  <si>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</si>
  <si>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</si>
  <si>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</si>
  <si>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</si>
  <si>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</si>
  <si>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</si>
  <si>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</si>
  <si>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</si>
  <si>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</si>
  <si>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</si>
  <si>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</si>
  <si>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</si>
  <si>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</si>
  <si>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</si>
  <si>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</si>
  <si>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</si>
  <si>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</si>
  <si>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</si>
  <si>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</si>
  <si>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</si>
  <si>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</si>
  <si>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</si>
  <si>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</si>
  <si>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</si>
  <si>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</si>
  <si>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</si>
  <si>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</si>
  <si>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</si>
  <si>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</si>
  <si>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</si>
  <si>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</si>
  <si>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</si>
  <si>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</si>
  <si>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</si>
  <si>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</si>
  <si>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</si>
  <si>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</si>
  <si>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</si>
  <si>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</si>
  <si>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</si>
  <si>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</si>
  <si>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</si>
  <si>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</si>
  <si>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</si>
  <si>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</si>
  <si>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</si>
  <si>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</si>
  <si>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</si>
  <si>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</si>
  <si>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</si>
  <si>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</si>
  <si>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</si>
  <si>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</si>
  <si>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</si>
  <si>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</si>
  <si>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</si>
  <si>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</si>
  <si>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</si>
  <si>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</si>
  <si>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</si>
  <si>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</si>
  <si>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</si>
  <si>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</si>
  <si>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</si>
  <si>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</si>
  <si>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</si>
  <si>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</si>
  <si>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</si>
  <si>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</si>
  <si>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</si>
  <si>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</si>
  <si>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</si>
  <si>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</si>
  <si>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</si>
  <si>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</si>
  <si>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</si>
  <si>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</si>
  <si>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</si>
  <si>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</si>
  <si>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</si>
  <si>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</si>
  <si>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</si>
  <si>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</si>
  <si>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</si>
  <si>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</si>
  <si>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</si>
  <si>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</si>
  <si>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</si>
  <si>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</si>
  <si>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</si>
  <si>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</si>
  <si>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</si>
  <si>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</si>
  <si>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</si>
  <si>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</si>
  <si>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</si>
  <si>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</si>
  <si>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</si>
  <si>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</si>
  <si>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</si>
  <si>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</si>
  <si>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</si>
  <si>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</si>
  <si>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</si>
  <si>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</si>
  <si>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</si>
  <si>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</si>
  <si>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</si>
  <si>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</si>
  <si>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</si>
  <si>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</si>
  <si>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</si>
  <si>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</si>
  <si>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</si>
  <si>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</si>
  <si>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</si>
  <si>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</si>
  <si>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</si>
  <si>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</si>
  <si>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</si>
  <si>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</si>
  <si>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</si>
  <si>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</si>
  <si>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</si>
  <si>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</si>
  <si>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</si>
  <si>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</si>
  <si>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</si>
  <si>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</si>
  <si>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</si>
  <si>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</si>
  <si>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</si>
  <si>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</si>
  <si>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</si>
  <si>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</si>
  <si>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</si>
  <si>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</si>
  <si>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</si>
  <si>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</si>
  <si>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</si>
  <si>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</si>
  <si>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</si>
  <si>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</si>
  <si>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</si>
  <si>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</si>
  <si>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</si>
  <si>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</si>
  <si>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</si>
  <si>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</si>
  <si>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</si>
  <si>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</si>
  <si>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</si>
  <si>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</si>
  <si>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</si>
  <si>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</si>
  <si>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</si>
  <si>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</si>
  <si>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</si>
  <si>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</si>
  <si>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</si>
  <si>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</si>
  <si>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</si>
  <si>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</si>
  <si>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</si>
  <si>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</si>
  <si>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</si>
  <si>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</si>
  <si>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</si>
  <si>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</si>
  <si>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</si>
  <si>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</si>
  <si>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</si>
  <si>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</si>
  <si>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</si>
  <si>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</si>
  <si>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</si>
  <si>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</si>
  <si>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</si>
  <si>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</si>
  <si>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</si>
  <si>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</si>
  <si>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</si>
  <si>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</si>
  <si>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</si>
  <si>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</si>
  <si>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</si>
  <si>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</si>
  <si>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</si>
  <si>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</si>
  <si>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</si>
  <si>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</si>
  <si>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</si>
  <si>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</si>
  <si>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</si>
  <si>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</si>
  <si>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</si>
  <si>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</si>
  <si>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</si>
  <si>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</si>
  <si>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</si>
  <si>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</si>
  <si>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</si>
  <si>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</si>
  <si>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</si>
  <si>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</si>
  <si>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</si>
  <si>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</si>
  <si>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</si>
  <si>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</si>
  <si>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</si>
  <si>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</si>
  <si>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</si>
  <si>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</si>
  <si>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</si>
  <si>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</si>
  <si>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</si>
  <si>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</si>
  <si>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</si>
  <si>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</si>
  <si>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</si>
  <si>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</si>
  <si>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</si>
  <si>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</si>
  <si>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</si>
  <si>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</si>
  <si>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</si>
  <si>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</si>
  <si>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</si>
  <si>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</si>
  <si>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</si>
  <si>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</si>
  <si>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</si>
  <si>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</si>
  <si>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</si>
  <si>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</si>
  <si>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</si>
  <si>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</si>
  <si>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</si>
  <si>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</si>
  <si>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</si>
  <si>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</si>
  <si>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</si>
  <si>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</si>
  <si>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</si>
  <si>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</si>
  <si>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</si>
  <si>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</si>
  <si>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</si>
  <si>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</si>
  <si>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</si>
  <si>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</si>
  <si>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</si>
  <si>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</si>
  <si>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</si>
  <si>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</si>
  <si>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</si>
  <si>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</si>
  <si>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</si>
  <si>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</si>
  <si>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</si>
  <si>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</si>
  <si>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</si>
  <si>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</si>
  <si>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</si>
  <si>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</si>
  <si>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</si>
  <si>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</si>
  <si>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</si>
  <si>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</si>
  <si>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</si>
  <si>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</si>
  <si>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</si>
  <si>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</si>
  <si>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</si>
  <si>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</si>
  <si>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</si>
  <si>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</si>
  <si>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</si>
  <si>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</si>
  <si>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</si>
  <si>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</si>
  <si>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</si>
  <si>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</si>
  <si>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</si>
  <si>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</si>
  <si>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</si>
  <si>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</si>
  <si>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</si>
  <si>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</si>
  <si>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</si>
  <si>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</si>
  <si>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</si>
  <si>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</si>
  <si>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</si>
  <si>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</si>
  <si>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</si>
  <si>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</si>
  <si>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</si>
  <si>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</si>
  <si>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</si>
  <si>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</si>
  <si>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</si>
  <si>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</si>
  <si>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</si>
  <si>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</si>
  <si>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</si>
  <si>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</si>
  <si>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</si>
  <si>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</si>
  <si>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</si>
  <si>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</si>
  <si>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</si>
  <si>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</si>
  <si>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</si>
  <si>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</si>
  <si>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</si>
  <si>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</si>
  <si>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</si>
  <si>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</si>
  <si>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</si>
  <si>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</si>
  <si>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</si>
  <si>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</si>
  <si>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</si>
  <si>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</si>
  <si>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</si>
  <si>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</si>
  <si>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</si>
  <si>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</si>
  <si>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</si>
  <si>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</si>
  <si>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</si>
  <si>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</si>
  <si>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</si>
  <si>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</si>
  <si>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</si>
  <si>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</si>
  <si>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</si>
  <si>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</si>
  <si>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</si>
  <si>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</si>
  <si>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</si>
  <si>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</si>
  <si>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</si>
  <si>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</si>
  <si>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</si>
  <si>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</si>
  <si>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</si>
  <si>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</si>
  <si>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</si>
  <si>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</si>
  <si>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</si>
  <si>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</si>
  <si>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</si>
  <si>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</si>
  <si>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</si>
  <si>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</si>
  <si>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</si>
  <si>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</si>
  <si>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</si>
  <si>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</si>
  <si>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</si>
  <si>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</si>
  <si>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</si>
  <si>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</si>
  <si>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</si>
  <si>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</si>
  <si>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</si>
  <si>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</si>
  <si>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</si>
  <si>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</si>
  <si>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</si>
  <si>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</si>
  <si>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</si>
  <si>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</si>
  <si>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</si>
  <si>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</si>
  <si>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</si>
  <si>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</si>
  <si>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</si>
  <si>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</si>
  <si>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</si>
  <si>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</si>
  <si>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</si>
  <si>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</si>
  <si>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</si>
  <si>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</si>
  <si>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</si>
  <si>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</si>
  <si>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</si>
  <si>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</si>
  <si>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</si>
  <si>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</si>
  <si>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</si>
  <si>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</si>
  <si>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</si>
  <si>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</si>
  <si>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</si>
  <si>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</si>
  <si>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</si>
  <si>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</si>
  <si>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</si>
  <si>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</si>
  <si>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</si>
  <si>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</si>
  <si>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</si>
  <si>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</si>
  <si>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</si>
  <si>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</si>
  <si>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</si>
  <si>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</si>
  <si>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</si>
  <si>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</si>
  <si>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</si>
  <si>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</si>
  <si>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</si>
  <si>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</si>
  <si>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</si>
  <si>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</si>
  <si>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</si>
  <si>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</si>
  <si>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</si>
  <si>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</si>
  <si>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</si>
  <si>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</si>
  <si>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</si>
  <si>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</si>
  <si>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</si>
  <si>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</si>
  <si>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</si>
  <si>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</si>
  <si>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</si>
  <si>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</si>
  <si>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</si>
  <si>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</si>
  <si>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</si>
  <si>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</si>
  <si>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</si>
  <si>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</si>
  <si>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</si>
  <si>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</si>
  <si>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</si>
  <si>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</si>
  <si>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</si>
  <si>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</si>
  <si>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</si>
  <si>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</si>
  <si>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</si>
  <si>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</si>
  <si>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</si>
  <si>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</si>
  <si>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</si>
  <si>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</si>
  <si>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</si>
  <si>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</si>
  <si>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</si>
  <si>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</si>
  <si>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</si>
  <si>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</si>
  <si>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</si>
  <si>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</si>
  <si>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</si>
  <si>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</si>
  <si>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</si>
  <si>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</si>
  <si>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</si>
  <si>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</si>
  <si>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</si>
  <si>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</si>
  <si>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</si>
  <si>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</si>
  <si>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</si>
  <si>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</si>
  <si>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</si>
  <si>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</si>
  <si>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</si>
  <si>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</si>
  <si>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</si>
  <si>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</si>
  <si>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</si>
  <si>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</si>
  <si>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</si>
  <si>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</si>
  <si>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</si>
  <si>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</si>
  <si>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</si>
  <si>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</si>
  <si>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</si>
  <si>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</si>
  <si>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</si>
  <si>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</si>
  <si>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</si>
  <si>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</si>
  <si>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</si>
  <si>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</si>
  <si>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</si>
  <si>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</si>
  <si>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</si>
  <si>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</si>
  <si>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</si>
  <si>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</si>
  <si>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</si>
  <si>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</si>
  <si>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</si>
  <si>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</si>
  <si>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</si>
  <si>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</si>
  <si>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</si>
  <si>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</si>
  <si>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</si>
  <si>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</si>
  <si>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</si>
  <si>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</si>
  <si>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</si>
  <si>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</si>
  <si>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</si>
  <si>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</si>
  <si>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</si>
  <si>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</si>
  <si>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</si>
  <si>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</si>
  <si>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</si>
  <si>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</si>
  <si>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</si>
  <si>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</si>
  <si>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</si>
  <si>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</si>
  <si>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</si>
  <si>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</si>
  <si>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</si>
  <si>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</si>
  <si>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</si>
  <si>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</si>
  <si>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</si>
  <si>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</si>
  <si>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</si>
  <si>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</si>
  <si>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</si>
  <si>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</si>
  <si>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</si>
  <si>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</si>
  <si>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</si>
  <si>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</si>
  <si>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</si>
  <si>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</si>
  <si>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</si>
  <si>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</si>
  <si>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</si>
  <si>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</si>
  <si>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</si>
  <si>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</si>
  <si>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</si>
  <si>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</si>
  <si>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</si>
  <si>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</si>
  <si>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</si>
  <si>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</si>
  <si>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</si>
  <si>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</si>
  <si>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</si>
  <si>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</si>
  <si>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</si>
  <si>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</si>
  <si>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</si>
  <si>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</si>
  <si>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</si>
  <si>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</si>
  <si>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</si>
  <si>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</si>
  <si>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</si>
  <si>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</si>
  <si>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</si>
  <si>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</si>
  <si>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</si>
  <si>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</si>
  <si>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</si>
  <si>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</si>
  <si>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</si>
  <si>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</si>
  <si>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</si>
  <si>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</si>
  <si>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</si>
  <si>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</si>
  <si>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</si>
  <si>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</si>
  <si>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</si>
  <si>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</si>
  <si>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</si>
  <si>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</si>
  <si>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</si>
  <si>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</si>
  <si>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</si>
  <si>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</si>
  <si>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</si>
  <si>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</si>
  <si>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</si>
  <si>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</si>
  <si>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</si>
  <si>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</si>
  <si>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</si>
  <si>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</si>
  <si>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</si>
  <si>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</si>
  <si>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</si>
  <si>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</si>
  <si>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</si>
  <si>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</si>
  <si>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</si>
  <si>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</si>
  <si>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</si>
  <si>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</si>
  <si>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</si>
  <si>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</si>
  <si>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</si>
  <si>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</si>
  <si>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</si>
  <si>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</si>
  <si>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</si>
  <si>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</si>
  <si>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</si>
  <si>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</si>
  <si>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</si>
  <si>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</si>
  <si>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</si>
  <si>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</si>
  <si>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</si>
  <si>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</si>
  <si>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</si>
  <si>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</si>
  <si>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</si>
  <si>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</si>
  <si>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</si>
  <si>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</si>
  <si>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</si>
  <si>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</si>
  <si>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</si>
  <si>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</si>
  <si>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</si>
  <si>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</si>
  <si>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</si>
  <si>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</si>
  <si>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</si>
  <si>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</si>
  <si>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</si>
  <si>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</si>
  <si>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</si>
  <si>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</si>
  <si>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</si>
  <si>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</si>
  <si>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</si>
  <si>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</si>
  <si>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</si>
  <si>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</si>
  <si>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</si>
  <si>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</si>
  <si>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</si>
  <si>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</si>
  <si>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</si>
  <si>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</si>
  <si>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</si>
  <si>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</si>
  <si>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</si>
  <si>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</si>
  <si>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</si>
  <si>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</si>
  <si>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</si>
  <si>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</si>
  <si>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</si>
  <si>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</si>
  <si>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</si>
  <si>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</si>
  <si>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</si>
  <si>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</si>
  <si>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</si>
  <si>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</si>
  <si>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</si>
  <si>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</si>
  <si>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</si>
  <si>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</si>
  <si>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</si>
  <si>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</si>
  <si>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</si>
  <si>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</si>
  <si>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</si>
  <si>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</si>
  <si>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</si>
  <si>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</si>
  <si>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</si>
  <si>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</si>
  <si>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</si>
  <si>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</si>
  <si>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</si>
  <si>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</si>
  <si>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</si>
  <si>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</si>
  <si>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</si>
  <si>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</si>
  <si>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</si>
  <si>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</si>
  <si>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</si>
  <si>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</si>
  <si>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</si>
  <si>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</si>
  <si>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</si>
  <si>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</si>
  <si>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</si>
  <si>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</si>
  <si>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</si>
  <si>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</si>
  <si>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</si>
  <si>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</si>
  <si>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</si>
  <si>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</si>
  <si>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</si>
  <si>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</si>
  <si>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</si>
  <si>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</si>
  <si>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</si>
  <si>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</si>
  <si>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</si>
  <si>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</si>
  <si>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</si>
  <si>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</si>
  <si>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</si>
  <si>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</si>
  <si>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</si>
  <si>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</si>
  <si>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</si>
  <si>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</si>
  <si>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</si>
  <si>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</si>
  <si>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</si>
  <si>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</si>
  <si>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</si>
  <si>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</si>
  <si>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</si>
  <si>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</si>
  <si>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</si>
  <si>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</si>
  <si>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</si>
  <si>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</si>
  <si>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</si>
  <si>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</si>
  <si>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</si>
  <si>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</si>
  <si>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</si>
  <si>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</si>
  <si>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</si>
  <si>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</si>
  <si>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</si>
  <si>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</si>
  <si>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</si>
  <si>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</si>
  <si>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</si>
  <si>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</si>
  <si>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</si>
  <si>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</si>
  <si>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</si>
  <si>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</si>
  <si>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</si>
  <si>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</si>
  <si>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</si>
  <si>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</si>
  <si>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</si>
  <si>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</si>
  <si>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</si>
  <si>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</si>
  <si>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</si>
  <si>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</si>
  <si>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</si>
  <si>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</si>
  <si>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</si>
  <si>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</si>
  <si>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</si>
  <si>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</si>
  <si>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</si>
  <si>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</si>
  <si>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</si>
  <si>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</si>
  <si>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</si>
  <si>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</si>
  <si>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</si>
  <si>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</si>
  <si>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</si>
  <si>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</si>
  <si>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</si>
  <si>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</si>
  <si>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</si>
  <si>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</si>
  <si>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</si>
  <si>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</si>
  <si>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</si>
  <si>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</si>
  <si>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</si>
  <si>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</si>
  <si>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</si>
  <si>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</si>
  <si>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</si>
  <si>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</si>
  <si>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</si>
  <si>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</si>
  <si>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</si>
  <si>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</si>
  <si>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</si>
  <si>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</si>
  <si>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</si>
  <si>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</si>
  <si>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</si>
  <si>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</si>
  <si>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</si>
  <si>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</si>
  <si>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</si>
  <si>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</si>
  <si>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</si>
  <si>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</si>
  <si>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</si>
  <si>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</si>
  <si>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</si>
  <si>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</si>
  <si>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</si>
  <si>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</si>
  <si>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</si>
  <si>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</si>
  <si>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</si>
  <si>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</si>
  <si>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</si>
  <si>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</si>
  <si>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</si>
  <si>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</si>
  <si>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</si>
  <si>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</si>
  <si>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</si>
  <si>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</si>
  <si>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</si>
  <si>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</si>
  <si>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</si>
  <si>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</si>
  <si>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</si>
  <si>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</si>
  <si>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</si>
  <si>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</si>
  <si>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</si>
  <si>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</si>
  <si>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</si>
  <si>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</si>
  <si>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</si>
  <si>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</si>
  <si>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</si>
  <si>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</si>
  <si>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</si>
  <si>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</si>
  <si>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</si>
  <si>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</si>
  <si>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</si>
  <si>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</si>
  <si>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</si>
  <si>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</si>
  <si>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</si>
  <si>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</si>
  <si>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</si>
  <si>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</si>
  <si>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</si>
  <si>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</si>
  <si>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</si>
  <si>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</si>
  <si>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</si>
  <si>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</si>
  <si>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</si>
  <si>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</si>
  <si>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</si>
  <si>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</si>
  <si>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</si>
  <si>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</si>
  <si>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</si>
  <si>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</si>
  <si>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</si>
  <si>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</si>
  <si>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</si>
  <si>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</si>
  <si>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</si>
  <si>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</si>
  <si>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</si>
  <si>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</si>
  <si>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</si>
  <si>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</si>
  <si>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</si>
  <si>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</si>
  <si>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</si>
  <si>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</si>
  <si>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</si>
  <si>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</si>
  <si>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</si>
  <si>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</si>
  <si>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</si>
  <si>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</si>
  <si>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</si>
  <si>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</si>
  <si>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</si>
  <si>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</si>
  <si>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</si>
  <si>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</si>
  <si>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</si>
  <si>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</si>
  <si>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</si>
  <si>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</si>
  <si>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</si>
  <si>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</si>
  <si>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</si>
  <si>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</si>
  <si>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</si>
  <si>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</si>
  <si>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</si>
  <si>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</si>
  <si>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</si>
  <si>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</si>
  <si>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</si>
  <si>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</si>
  <si>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</si>
  <si>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</si>
  <si>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</si>
  <si>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</si>
  <si>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</si>
  <si>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</si>
  <si>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</si>
  <si>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</si>
  <si>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</si>
  <si>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</si>
  <si>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</si>
  <si>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</si>
  <si>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</si>
  <si>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</si>
  <si>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</si>
  <si>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</si>
  <si>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</si>
  <si>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</si>
  <si>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</si>
  <si>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</si>
  <si>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</si>
  <si>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</si>
  <si>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</si>
  <si>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</si>
  <si>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</si>
  <si>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</si>
  <si>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</si>
  <si>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</si>
  <si>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</si>
  <si>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</si>
  <si>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</si>
  <si>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</si>
  <si>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</si>
  <si>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</si>
  <si>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</si>
  <si>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</si>
  <si>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</si>
  <si>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</si>
  <si>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</si>
  <si>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</si>
  <si>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</si>
  <si>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</si>
  <si>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</si>
  <si>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</si>
  <si>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</si>
  <si>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</si>
  <si>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</si>
  <si>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</si>
  <si>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</si>
  <si>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</si>
  <si>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</si>
  <si>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</si>
  <si>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</si>
  <si>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</si>
  <si>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</si>
  <si>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</si>
  <si>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</si>
  <si>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</si>
  <si>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</si>
  <si>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</si>
  <si>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</si>
  <si>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</si>
  <si>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</si>
  <si>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</si>
  <si>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</si>
  <si>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</si>
  <si>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</si>
  <si>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</si>
  <si>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</si>
  <si>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</si>
  <si>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</si>
  <si>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</si>
  <si>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</si>
  <si>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</si>
  <si>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</si>
  <si>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</si>
  <si>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</si>
  <si>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</si>
  <si>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</si>
  <si>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</si>
  <si>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</si>
  <si>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</si>
  <si>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</si>
  <si>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</si>
  <si>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</si>
  <si>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</si>
  <si>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</si>
  <si>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</si>
  <si>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</si>
  <si>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</si>
  <si>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</si>
  <si>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</si>
  <si>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</si>
  <si>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</si>
  <si>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</si>
  <si>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</si>
  <si>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</si>
  <si>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</si>
  <si>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</si>
  <si>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</si>
  <si>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</si>
  <si>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</si>
  <si>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</si>
  <si>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</si>
  <si>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</si>
  <si>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</si>
  <si>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</si>
  <si>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</si>
  <si>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</si>
  <si>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</si>
  <si>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</si>
  <si>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</si>
  <si>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</si>
  <si>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</si>
  <si>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</si>
  <si>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</si>
  <si>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</si>
  <si>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</si>
  <si>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</si>
  <si>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</si>
  <si>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</si>
  <si>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</si>
  <si>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</si>
  <si>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</si>
  <si>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</si>
  <si>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</si>
  <si>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</si>
  <si>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</si>
  <si>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</si>
  <si>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</si>
  <si>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</si>
  <si>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</si>
  <si>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</si>
  <si>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</si>
  <si>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</si>
  <si>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</si>
  <si>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</si>
  <si>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</si>
  <si>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</si>
  <si>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</si>
  <si>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</si>
  <si>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</si>
  <si>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</si>
  <si>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</si>
  <si>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</si>
  <si>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</si>
  <si>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</si>
  <si>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</si>
  <si>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</si>
  <si>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</si>
  <si>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</si>
  <si>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</si>
  <si>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</si>
  <si>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</si>
  <si>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</si>
  <si>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</si>
  <si>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</si>
  <si>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</si>
  <si>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</si>
  <si>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</si>
  <si>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</si>
  <si>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</si>
  <si>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</si>
  <si>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</si>
  <si>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</si>
  <si>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</si>
  <si>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</si>
  <si>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</si>
  <si>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</si>
  <si>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</si>
  <si>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</si>
  <si>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</si>
  <si>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</si>
  <si>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</si>
  <si>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</si>
  <si>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</si>
  <si>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</si>
  <si>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</si>
  <si>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</si>
  <si>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</si>
  <si>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</si>
  <si>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</si>
  <si>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</si>
  <si>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</si>
  <si>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</si>
  <si>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</si>
  <si>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</si>
  <si>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</si>
  <si>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</si>
  <si>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</si>
  <si>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</si>
  <si>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</si>
  <si>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</si>
  <si>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</si>
  <si>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</si>
  <si>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</si>
  <si>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</si>
  <si>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</si>
  <si>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</si>
  <si>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</si>
  <si>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</si>
  <si>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</si>
  <si>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</si>
  <si>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</si>
  <si>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</si>
  <si>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</si>
  <si>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</si>
  <si>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</si>
  <si>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</si>
  <si>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</si>
  <si>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</si>
  <si>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</si>
  <si>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</si>
  <si>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</si>
  <si>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</si>
  <si>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</si>
  <si>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</si>
  <si>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</si>
  <si>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</si>
  <si>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</si>
  <si>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</si>
  <si>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</si>
  <si>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</si>
  <si>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</si>
  <si>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</si>
  <si>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</si>
  <si>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</si>
  <si>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</si>
  <si>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</si>
  <si>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</si>
  <si>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</si>
  <si>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</si>
  <si>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</si>
  <si>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</si>
  <si>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</si>
  <si>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</si>
  <si>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</si>
  <si>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</si>
  <si>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</si>
  <si>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</si>
  <si>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</si>
  <si>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</si>
  <si>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</si>
  <si>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</si>
  <si>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</si>
  <si>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</si>
  <si>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</si>
  <si>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</si>
  <si>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</si>
  <si>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</si>
  <si>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</si>
  <si>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</si>
  <si>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</si>
  <si>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</si>
  <si>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</si>
  <si>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</si>
  <si>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</si>
  <si>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</si>
  <si>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</si>
  <si>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</si>
  <si>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</si>
  <si>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</si>
  <si>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</si>
  <si>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</si>
  <si>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</si>
  <si>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</si>
  <si>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</si>
  <si>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</si>
  <si>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</si>
  <si>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</si>
  <si>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</si>
  <si>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</si>
  <si>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</si>
  <si>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</si>
  <si>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</si>
  <si>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</si>
  <si>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</si>
  <si>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</si>
  <si>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</si>
  <si>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</si>
  <si>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</si>
  <si>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</si>
  <si>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</si>
  <si>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</si>
  <si>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</si>
  <si>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</si>
  <si>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</si>
  <si>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</si>
  <si>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</si>
  <si>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</si>
  <si>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</si>
  <si>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</si>
  <si>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</si>
  <si>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</si>
  <si>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</si>
  <si>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</si>
  <si>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</si>
  <si>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</si>
  <si>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</si>
  <si>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</si>
  <si>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</si>
  <si>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</si>
  <si>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</si>
  <si>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</si>
  <si>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</si>
  <si>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</si>
  <si>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</si>
  <si>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</si>
  <si>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</si>
  <si>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</si>
  <si>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</si>
  <si>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</si>
  <si>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</si>
  <si>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</si>
  <si>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</si>
  <si>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</si>
  <si>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</si>
  <si>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</si>
  <si>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</si>
  <si>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</si>
  <si>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</si>
  <si>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</si>
  <si>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</si>
  <si>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</si>
  <si>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</si>
  <si>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</si>
  <si>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</si>
  <si>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</si>
  <si>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</si>
  <si>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</si>
  <si>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</si>
  <si>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</si>
  <si>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</si>
  <si>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</si>
  <si>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</si>
  <si>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</si>
  <si>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</si>
  <si>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</si>
  <si>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</si>
  <si>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</si>
  <si>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</si>
  <si>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</si>
  <si>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</si>
  <si>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</si>
  <si>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</si>
  <si>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</si>
  <si>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</si>
  <si>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</si>
  <si>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</si>
  <si>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</si>
  <si>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</si>
  <si>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</si>
  <si>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</si>
  <si>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</si>
  <si>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</si>
  <si>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</si>
  <si>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</si>
  <si>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</si>
  <si>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</si>
  <si>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</si>
  <si>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</si>
  <si>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</si>
  <si>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</si>
  <si>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</si>
  <si>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</si>
  <si>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</si>
  <si>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</si>
  <si>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</si>
  <si>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</si>
  <si>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</si>
  <si>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</si>
  <si>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</si>
  <si>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</si>
  <si>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</si>
  <si>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</si>
  <si>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</si>
  <si>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</si>
  <si>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</si>
  <si>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</si>
  <si>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</si>
  <si>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</si>
  <si>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</si>
  <si>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</si>
  <si>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</si>
  <si>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</si>
  <si>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</si>
  <si>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</si>
  <si>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</si>
  <si>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</si>
  <si>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</si>
  <si>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</si>
  <si>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</si>
  <si>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</si>
  <si>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</si>
  <si>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</si>
  <si>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</si>
  <si>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</si>
  <si>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</si>
  <si>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</si>
  <si>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</si>
  <si>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</si>
  <si>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</si>
  <si>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</si>
  <si>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</si>
  <si>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</si>
  <si>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</si>
  <si>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</si>
  <si>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</si>
  <si>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</si>
  <si>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</si>
  <si>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</si>
  <si>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</si>
  <si>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</si>
  <si>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</si>
  <si>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</si>
  <si>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</si>
  <si>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</si>
  <si>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</si>
  <si>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</si>
  <si>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</si>
  <si>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</si>
  <si>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</si>
  <si>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</si>
  <si>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</si>
  <si>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</si>
  <si>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</si>
  <si>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</si>
  <si>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</si>
  <si>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</si>
  <si>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</si>
  <si>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</si>
  <si>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</si>
  <si>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</si>
  <si>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</si>
  <si>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</si>
  <si>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</si>
  <si>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</si>
  <si>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</si>
  <si>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</si>
  <si>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</si>
  <si>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</si>
  <si>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</si>
  <si>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</si>
  <si>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</si>
  <si>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</si>
  <si>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</si>
  <si>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</si>
  <si>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</si>
  <si>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</si>
  <si>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</si>
  <si>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</si>
  <si>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</si>
  <si>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</si>
  <si>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</si>
  <si>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</si>
  <si>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</si>
  <si>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</si>
  <si>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</si>
  <si>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</si>
  <si>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</si>
  <si>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</si>
  <si>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</si>
  <si>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</si>
  <si>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</si>
  <si>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</si>
  <si>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</si>
  <si>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</si>
  <si>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</si>
  <si>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</si>
  <si>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</si>
  <si>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</si>
  <si>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</si>
  <si>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</si>
  <si>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</si>
  <si>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</si>
  <si>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</si>
  <si>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</si>
  <si>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</si>
  <si>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</si>
  <si>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</si>
  <si>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</si>
  <si>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</si>
  <si>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</si>
  <si>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</si>
  <si>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</si>
  <si>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</si>
  <si>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</si>
  <si>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</si>
  <si>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</si>
  <si>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</si>
  <si>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</si>
  <si>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</si>
  <si>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</si>
  <si>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</si>
  <si>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</si>
  <si>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</si>
  <si>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</si>
  <si>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</si>
  <si>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</si>
  <si>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</si>
  <si>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</si>
  <si>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</si>
  <si>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</si>
  <si>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</si>
  <si>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</si>
  <si>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</si>
  <si>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</si>
  <si>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</si>
  <si>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</si>
  <si>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</si>
  <si>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</si>
  <si>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</si>
  <si>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</si>
  <si>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</si>
  <si>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</si>
  <si>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</si>
  <si>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</si>
  <si>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</si>
  <si>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</si>
  <si>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</si>
  <si>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</si>
  <si>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</si>
  <si>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</si>
  <si>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</si>
  <si>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</si>
  <si>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</si>
  <si>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</si>
  <si>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</si>
  <si>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</si>
  <si>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</si>
  <si>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</si>
  <si>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</si>
  <si>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</si>
  <si>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</si>
  <si>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</si>
  <si>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</si>
  <si>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</si>
  <si>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</si>
  <si>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</si>
  <si>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</si>
  <si>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</si>
  <si>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</si>
  <si>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</si>
  <si>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</si>
  <si>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</si>
  <si>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</si>
  <si>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</si>
  <si>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</si>
  <si>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</si>
  <si>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</si>
  <si>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</si>
  <si>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</si>
  <si>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</si>
  <si>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</si>
  <si>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</si>
  <si>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</si>
  <si>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</si>
  <si>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</si>
  <si>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</si>
  <si>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</si>
  <si>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</si>
  <si>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</si>
  <si>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</si>
  <si>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</si>
  <si>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</si>
  <si>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</si>
  <si>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</si>
  <si>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</si>
  <si>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</si>
  <si>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</si>
  <si>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</si>
  <si>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</si>
  <si>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</si>
  <si>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</si>
  <si>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</si>
  <si>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</si>
  <si>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</si>
  <si>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</si>
  <si>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</si>
  <si>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</si>
  <si>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</si>
  <si>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</si>
  <si>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</si>
  <si>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</si>
  <si>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</si>
  <si>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</si>
  <si>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</si>
  <si>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</si>
  <si>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</si>
  <si>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</si>
  <si>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</si>
  <si>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</si>
  <si>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</si>
  <si>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</si>
  <si>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</si>
  <si>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</si>
  <si>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</si>
  <si>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</si>
  <si>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</si>
  <si>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</si>
  <si>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</si>
  <si>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</si>
  <si>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</si>
  <si>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</si>
  <si>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</si>
  <si>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</si>
  <si>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</si>
  <si>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</si>
  <si>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</si>
  <si>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</si>
  <si>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</si>
  <si>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</si>
  <si>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</si>
  <si>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</si>
  <si>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</si>
  <si>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</si>
  <si>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</si>
  <si>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</si>
  <si>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</si>
  <si>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</si>
  <si>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</si>
  <si>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</si>
  <si>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</si>
  <si>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</si>
  <si>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</si>
  <si>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</si>
  <si>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</si>
  <si>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</si>
  <si>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</si>
  <si>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</si>
  <si>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</si>
  <si>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</si>
  <si>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</si>
  <si>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</si>
  <si>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</si>
  <si>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</si>
  <si>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</si>
  <si>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</si>
  <si>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</si>
  <si>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</si>
  <si>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</si>
  <si>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</si>
  <si>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</si>
  <si>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</si>
  <si>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</si>
  <si>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</si>
  <si>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</si>
  <si>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</si>
  <si>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</si>
  <si>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</si>
  <si>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</si>
  <si>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</si>
  <si>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</si>
  <si>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</si>
  <si>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</si>
  <si>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</si>
  <si>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</si>
  <si>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</si>
  <si>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</si>
  <si>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</si>
  <si>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</si>
  <si>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</si>
  <si>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</si>
  <si>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</si>
  <si>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</si>
  <si>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</si>
  <si>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</si>
  <si>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</si>
  <si>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</si>
  <si>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</si>
  <si>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</si>
  <si>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</si>
  <si>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</si>
  <si>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</si>
  <si>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</si>
  <si>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</si>
  <si>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</si>
  <si>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</si>
  <si>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</si>
  <si>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</si>
  <si>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</si>
  <si>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</si>
  <si>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</si>
  <si>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</si>
  <si>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</si>
  <si>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</si>
  <si>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</si>
  <si>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</si>
  <si>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</si>
  <si>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</si>
  <si>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</si>
  <si>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</si>
  <si>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</si>
  <si>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</si>
  <si>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</si>
  <si>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</si>
  <si>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</si>
  <si>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</si>
  <si>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</si>
  <si>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</si>
  <si>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</si>
  <si>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</si>
  <si>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</si>
  <si>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</si>
  <si>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</si>
  <si>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</si>
  <si>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</si>
  <si>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</si>
  <si>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</si>
  <si>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</si>
  <si>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</si>
  <si>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</si>
  <si>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</si>
  <si>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</si>
  <si>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</si>
  <si>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</si>
  <si>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</si>
  <si>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</si>
  <si>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</si>
  <si>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</si>
  <si>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</si>
  <si>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</si>
  <si>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</si>
  <si>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</si>
  <si>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</si>
  <si>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</si>
  <si>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</si>
  <si>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</si>
  <si>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</si>
  <si>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</si>
  <si>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</si>
  <si>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</si>
  <si>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</si>
  <si>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</si>
  <si>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</si>
  <si>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</si>
  <si>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</si>
  <si>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</si>
  <si>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</si>
  <si>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</si>
  <si>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</si>
  <si>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</si>
  <si>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</si>
  <si>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</si>
  <si>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</si>
  <si>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</si>
  <si>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</si>
  <si>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</si>
  <si>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</si>
  <si>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</si>
  <si>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</si>
  <si>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</si>
  <si>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</si>
  <si>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</si>
  <si>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</si>
  <si>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</si>
  <si>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</si>
  <si>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</si>
  <si>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</si>
  <si>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</si>
  <si>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</si>
  <si>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</si>
  <si>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</si>
  <si>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</si>
  <si>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</si>
  <si>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</si>
  <si>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</si>
  <si>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</si>
  <si>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</si>
  <si>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</si>
  <si>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</si>
  <si>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</si>
  <si>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</si>
  <si>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</si>
  <si>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</si>
  <si>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</si>
  <si>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</si>
  <si>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</si>
  <si>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</si>
  <si>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</si>
  <si>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</si>
  <si>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</si>
  <si>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</si>
  <si>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</si>
  <si>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</si>
  <si>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</si>
  <si>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</si>
  <si>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</si>
  <si>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</si>
  <si>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</si>
  <si>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</si>
  <si>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</si>
  <si>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</si>
  <si>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</si>
  <si>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</si>
  <si>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</si>
  <si>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</si>
  <si>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</si>
  <si>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</si>
  <si>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</si>
  <si>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</si>
  <si>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</si>
  <si>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</si>
  <si>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</si>
  <si>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</si>
  <si>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</si>
  <si>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</si>
  <si>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</si>
  <si>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</si>
  <si>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</si>
  <si>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</si>
  <si>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</si>
  <si>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</si>
  <si>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</si>
  <si>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</si>
  <si>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</si>
  <si>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</si>
  <si>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</si>
  <si>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</si>
  <si>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</si>
  <si>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</si>
  <si>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</si>
  <si>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</si>
  <si>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</si>
  <si>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</si>
  <si>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</si>
  <si>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</si>
  <si>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</si>
  <si>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</si>
  <si>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</si>
  <si>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</si>
  <si>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</si>
  <si>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</si>
  <si>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</si>
  <si>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</si>
  <si>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</si>
  <si>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</si>
  <si>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</si>
  <si>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</si>
  <si>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</si>
  <si>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</si>
  <si>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</si>
  <si>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</si>
  <si>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</si>
  <si>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</si>
  <si>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</si>
  <si>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</si>
  <si>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</si>
  <si>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</si>
  <si>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</si>
  <si>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</si>
  <si>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</si>
  <si>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</si>
  <si>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</si>
  <si>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</si>
  <si>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</si>
  <si>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</si>
  <si>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</si>
  <si>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</si>
  <si>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</si>
  <si>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</si>
  <si>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</si>
  <si>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</si>
  <si>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</si>
  <si>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</si>
  <si>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</si>
  <si>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</si>
  <si>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</si>
  <si>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</si>
  <si>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</si>
  <si>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</si>
  <si>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</si>
  <si>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</si>
  <si>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</si>
  <si>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</si>
  <si>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</si>
  <si>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</si>
  <si>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</si>
  <si>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</si>
  <si>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</si>
  <si>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</si>
  <si>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</si>
  <si>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</si>
  <si>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</si>
  <si>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</si>
  <si>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</si>
  <si>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</si>
  <si>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</si>
  <si>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</si>
  <si>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</si>
  <si>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</si>
  <si>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</si>
  <si>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</si>
  <si>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</si>
  <si>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</si>
  <si>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</si>
  <si>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</si>
  <si>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</si>
  <si>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</si>
  <si>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</si>
  <si>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</si>
  <si>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</si>
  <si>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</si>
  <si>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</si>
  <si>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</si>
  <si>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</si>
  <si>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</si>
  <si>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</si>
  <si>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</si>
  <si>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</si>
  <si>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</si>
  <si>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</si>
  <si>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</si>
  <si>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</si>
  <si>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</si>
  <si>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</si>
  <si>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</si>
  <si>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</si>
  <si>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</si>
  <si>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</si>
  <si>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</si>
  <si>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</si>
  <si>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</si>
  <si>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</si>
  <si>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</si>
  <si>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</si>
  <si>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</si>
  <si>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</si>
  <si>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</si>
  <si>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</si>
  <si>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</si>
  <si>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</si>
  <si>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</si>
  <si>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</si>
  <si>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</si>
  <si>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</si>
  <si>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</si>
  <si>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</si>
  <si>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</si>
  <si>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</si>
  <si>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</si>
  <si>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</si>
  <si>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</si>
  <si>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</si>
  <si>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</si>
  <si>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</si>
  <si>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</si>
  <si>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</si>
  <si>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</si>
  <si>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</si>
  <si>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</si>
  <si>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</si>
  <si>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</si>
  <si>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</si>
  <si>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</si>
  <si>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</si>
  <si>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</si>
  <si>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</si>
  <si>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</si>
  <si>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</si>
  <si>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</si>
  <si>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</si>
  <si>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</si>
  <si>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</si>
  <si>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</si>
  <si>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</si>
  <si>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</si>
  <si>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</si>
  <si>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</si>
  <si>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</si>
  <si>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</si>
  <si>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</si>
  <si>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</si>
  <si>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</si>
  <si>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</si>
  <si>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</si>
  <si>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</si>
  <si>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</si>
  <si>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</si>
  <si>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</si>
  <si>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</si>
  <si>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</si>
  <si>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</si>
  <si>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</si>
  <si>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</si>
  <si>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</si>
  <si>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</si>
  <si>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</si>
  <si>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</si>
  <si>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</si>
  <si>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</si>
  <si>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</si>
  <si>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</si>
  <si>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</si>
  <si>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</si>
  <si>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</si>
  <si>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</si>
  <si>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</si>
  <si>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</si>
  <si>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</si>
  <si>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</si>
  <si>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</si>
  <si>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</si>
  <si>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</si>
  <si>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</si>
  <si>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</si>
  <si>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</si>
  <si>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</si>
  <si>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</si>
  <si>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</si>
  <si>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</si>
  <si>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</si>
  <si>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</si>
  <si>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</si>
  <si>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</si>
  <si>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</si>
  <si>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</si>
  <si>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</si>
  <si>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</si>
  <si>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</si>
  <si>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</si>
  <si>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</si>
  <si>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</si>
  <si>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</si>
  <si>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</si>
  <si>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</si>
  <si>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</si>
  <si>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</si>
  <si>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</si>
  <si>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</si>
  <si>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</si>
  <si>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</si>
  <si>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</si>
  <si>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</si>
  <si>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</si>
  <si>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</si>
  <si>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</si>
  <si>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</si>
  <si>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</si>
  <si>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</si>
  <si>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</si>
  <si>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</si>
  <si>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</si>
  <si>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</si>
  <si>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</si>
  <si>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</si>
  <si>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</si>
  <si>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</si>
  <si>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</si>
  <si>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</si>
  <si>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</si>
  <si>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</si>
  <si>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</si>
  <si>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</si>
  <si>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</si>
  <si>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</si>
  <si>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</si>
  <si>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</si>
  <si>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</si>
  <si>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</si>
  <si>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</si>
  <si>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</si>
  <si>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</si>
  <si>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</si>
  <si>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</si>
  <si>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</si>
  <si>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</si>
  <si>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</si>
  <si>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</si>
  <si>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</si>
  <si>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</si>
  <si>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</si>
  <si>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</si>
  <si>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</si>
  <si>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</si>
  <si>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</si>
  <si>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</si>
  <si>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</si>
  <si>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</si>
  <si>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</si>
  <si>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</si>
  <si>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</si>
  <si>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</si>
  <si>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</si>
  <si>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</si>
  <si>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</si>
  <si>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</si>
  <si>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</si>
  <si>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</si>
  <si>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</si>
  <si>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</si>
  <si>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</si>
  <si>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</si>
  <si>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</si>
  <si>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</si>
  <si>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</si>
  <si>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</si>
  <si>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</si>
  <si>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</si>
  <si>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</si>
  <si>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</si>
  <si>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</si>
  <si>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</si>
  <si>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</si>
  <si>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</si>
  <si>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</si>
  <si>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</si>
  <si>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</si>
  <si>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</si>
  <si>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</si>
  <si>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</si>
  <si>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</si>
  <si>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</si>
  <si>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</si>
  <si>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</si>
  <si>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</si>
  <si>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</si>
  <si>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</si>
  <si>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</si>
  <si>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</si>
  <si>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</si>
  <si>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</si>
  <si>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</si>
  <si>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</si>
  <si>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</si>
  <si>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</si>
  <si>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</si>
  <si>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</si>
  <si>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</si>
  <si>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</si>
  <si>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</si>
  <si>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</si>
  <si>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</si>
  <si>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</si>
  <si>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</si>
  <si>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</si>
  <si>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</si>
  <si>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</si>
  <si>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</si>
  <si>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</si>
  <si>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</si>
  <si>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</si>
  <si>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</si>
  <si>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</si>
  <si>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</si>
  <si>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</si>
  <si>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</si>
  <si>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</si>
  <si>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</si>
  <si>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</si>
  <si>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</si>
  <si>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</si>
  <si>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</si>
  <si>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</si>
  <si>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</si>
  <si>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</si>
  <si>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</si>
  <si>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</si>
  <si>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</si>
  <si>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</si>
  <si>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</si>
  <si>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</si>
  <si>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</si>
  <si>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</si>
  <si>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</si>
  <si>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</si>
  <si>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</si>
  <si>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</si>
  <si>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</si>
  <si>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</si>
  <si>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</si>
  <si>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</si>
  <si>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</si>
  <si>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</si>
  <si>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</si>
  <si>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</si>
  <si>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</si>
  <si>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</si>
  <si>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</si>
  <si>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</si>
  <si>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</si>
  <si>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</si>
  <si>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</si>
  <si>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</si>
  <si>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</si>
  <si>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</si>
  <si>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</si>
  <si>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</si>
  <si>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</si>
  <si>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</si>
  <si>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</si>
  <si>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</si>
  <si>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</si>
  <si>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</si>
  <si>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</si>
  <si>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</si>
  <si>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</si>
  <si>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</si>
  <si>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</si>
  <si>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</si>
  <si>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</si>
  <si>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</si>
  <si>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</si>
  <si>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</si>
  <si>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</si>
  <si>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</si>
  <si>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</si>
  <si>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</si>
  <si>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</si>
  <si>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</si>
  <si>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</si>
  <si>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</si>
  <si>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</si>
  <si>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</si>
  <si>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</si>
  <si>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</si>
  <si>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</si>
  <si>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</si>
  <si>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</si>
  <si>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</si>
  <si>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</si>
  <si>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</si>
  <si>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</si>
  <si>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</si>
  <si>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</si>
  <si>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</si>
  <si>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</si>
  <si>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</si>
  <si>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</si>
  <si>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</si>
  <si>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</si>
  <si>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</si>
  <si>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</si>
  <si>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</si>
  <si>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</si>
  <si>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</si>
  <si>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</si>
  <si>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</si>
  <si>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</si>
  <si>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</si>
  <si>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</si>
  <si>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</si>
  <si>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</si>
  <si>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</si>
  <si>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</si>
  <si>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</si>
  <si>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</si>
  <si>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</si>
  <si>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</si>
  <si>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</si>
  <si>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</si>
  <si>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</si>
  <si>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</si>
  <si>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</si>
  <si>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</si>
  <si>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</si>
  <si>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</si>
  <si>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</si>
  <si>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</si>
  <si>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</si>
  <si>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</si>
  <si>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</si>
  <si>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</si>
  <si>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</si>
  <si>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</si>
  <si>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</si>
  <si>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</si>
  <si>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</si>
  <si>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</si>
  <si>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</si>
  <si>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</si>
  <si>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</si>
  <si>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</si>
  <si>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</si>
  <si>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</si>
  <si>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</si>
  <si>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</si>
  <si>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</si>
  <si>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</si>
  <si>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</si>
  <si>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</si>
  <si>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</si>
  <si>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</si>
  <si>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</si>
  <si>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</si>
  <si>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</si>
  <si>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</si>
  <si>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</si>
  <si>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</si>
  <si>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</si>
  <si>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</si>
  <si>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</si>
  <si>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</si>
  <si>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</si>
  <si>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</si>
  <si>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</si>
  <si>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</si>
  <si>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</si>
  <si>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</si>
  <si>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</si>
  <si>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</si>
  <si>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</si>
  <si>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</si>
  <si>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</si>
  <si>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</si>
  <si>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</si>
  <si>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</si>
  <si>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</si>
  <si>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</si>
  <si>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</si>
  <si>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</si>
  <si>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</si>
  <si>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</si>
  <si>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</si>
  <si>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</si>
  <si>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</si>
  <si>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</si>
  <si>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</si>
  <si>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</si>
  <si>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</si>
  <si>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</si>
  <si>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</si>
  <si>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</si>
  <si>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</si>
  <si>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</si>
  <si>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</si>
  <si>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</si>
  <si>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</si>
  <si>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</si>
  <si>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</si>
  <si>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</si>
  <si>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</si>
  <si>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</si>
  <si>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</si>
  <si>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</si>
  <si>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</si>
  <si>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</si>
  <si>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</si>
  <si>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</si>
  <si>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</si>
  <si>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</si>
  <si>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</si>
  <si>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</si>
  <si>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</si>
  <si>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</si>
  <si>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</si>
  <si>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</si>
  <si>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</si>
  <si>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</si>
  <si>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</si>
  <si>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</si>
  <si>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</si>
  <si>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</si>
  <si>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</si>
  <si>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</si>
  <si>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</si>
  <si>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</si>
  <si>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</si>
  <si>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</si>
  <si>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</si>
  <si>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</si>
  <si>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</si>
  <si>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</si>
  <si>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</si>
  <si>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</si>
  <si>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</si>
  <si>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</si>
  <si>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</si>
  <si>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</si>
  <si>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</si>
  <si>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</si>
  <si>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</si>
  <si>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</si>
  <si>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</si>
  <si>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</si>
  <si>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</si>
  <si>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</si>
  <si>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</si>
  <si>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</si>
  <si>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</si>
  <si>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</si>
  <si>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</si>
  <si>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</si>
  <si>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</si>
  <si>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</si>
  <si>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</si>
  <si>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</si>
  <si>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</si>
  <si>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</si>
  <si>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</si>
  <si>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</si>
  <si>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</si>
  <si>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</si>
  <si>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</si>
  <si>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</si>
  <si>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</si>
  <si>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</si>
  <si>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</si>
  <si>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</si>
  <si>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</si>
  <si>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</si>
  <si>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</si>
  <si>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</si>
  <si>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</si>
  <si>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</si>
  <si>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</si>
  <si>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</si>
  <si>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</si>
  <si>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</si>
  <si>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</si>
  <si>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</si>
  <si>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</si>
  <si>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</si>
  <si>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</si>
  <si>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</si>
  <si>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</si>
  <si>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</si>
  <si>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</si>
  <si>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</si>
  <si>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</si>
  <si>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</si>
  <si>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</si>
  <si>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</si>
  <si>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</si>
  <si>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</si>
  <si>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</si>
  <si>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</si>
  <si>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</si>
  <si>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</si>
  <si>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</si>
  <si>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</si>
  <si>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</si>
  <si>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</si>
  <si>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</si>
  <si>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</si>
  <si>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</si>
  <si>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</si>
  <si>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</si>
  <si>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</si>
  <si>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</si>
  <si>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</si>
  <si>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</si>
  <si>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</si>
  <si>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</si>
  <si>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</si>
  <si>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</si>
  <si>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</si>
  <si>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</si>
  <si>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</si>
  <si>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</si>
  <si>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</si>
  <si>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</si>
  <si>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</si>
  <si>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</si>
  <si>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</si>
  <si>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</si>
  <si>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</si>
  <si>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</si>
  <si>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</si>
  <si>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</si>
  <si>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</si>
  <si>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</si>
  <si>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</si>
  <si>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</si>
  <si>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</si>
  <si>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</si>
  <si>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</si>
  <si>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</si>
  <si>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</si>
  <si>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</si>
  <si>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</si>
  <si>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</si>
  <si>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</si>
  <si>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</si>
  <si>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</si>
  <si>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</si>
  <si>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</si>
  <si>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</si>
  <si>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</si>
  <si>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</si>
  <si>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</si>
  <si>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</si>
  <si>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</si>
  <si>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</si>
  <si>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</si>
  <si>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</si>
  <si>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</si>
  <si>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</si>
  <si>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</si>
  <si>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</si>
  <si>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</si>
  <si>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</si>
  <si>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</si>
  <si>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</si>
  <si>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</si>
  <si>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</si>
  <si>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</si>
  <si>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</si>
  <si>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</si>
  <si>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</si>
  <si>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</si>
  <si>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</si>
  <si>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</si>
  <si>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</si>
  <si>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</si>
  <si>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</si>
  <si>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</si>
  <si>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</si>
  <si>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</si>
  <si>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</si>
  <si>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</si>
  <si>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</si>
  <si>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</si>
  <si>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</si>
  <si>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</si>
  <si>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</si>
  <si>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</si>
  <si>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</si>
  <si>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</si>
  <si>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</si>
  <si>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</si>
  <si>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</si>
  <si>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</si>
  <si>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</si>
  <si>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</si>
  <si>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</si>
  <si>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</si>
  <si>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</si>
  <si>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</si>
  <si>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</si>
  <si>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</si>
  <si>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</si>
  <si>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</si>
  <si>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</si>
  <si>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</si>
  <si>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</si>
  <si>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</si>
  <si>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</si>
  <si>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</si>
  <si>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</si>
  <si>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</si>
  <si>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</si>
  <si>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</si>
  <si>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</si>
  <si>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</si>
  <si>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</si>
  <si>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</si>
  <si>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</si>
  <si>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</si>
  <si>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</si>
  <si>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</si>
  <si>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</si>
  <si>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</si>
  <si>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</si>
  <si>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</si>
  <si>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</si>
  <si>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</si>
  <si>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</si>
  <si>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</si>
  <si>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</si>
  <si>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</si>
  <si>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</si>
  <si>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</si>
  <si>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</si>
  <si>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</si>
  <si>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</si>
  <si>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</si>
  <si>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</si>
  <si>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</si>
  <si>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</si>
  <si>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</si>
  <si>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</si>
  <si>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</si>
  <si>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</si>
  <si>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</si>
  <si>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</si>
  <si>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</si>
  <si>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</si>
  <si>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</si>
  <si>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</si>
  <si>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</si>
  <si>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</si>
  <si>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</si>
  <si>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</si>
  <si>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</si>
  <si>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</si>
  <si>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</si>
  <si>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</si>
  <si>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</si>
  <si>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</si>
  <si>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</si>
  <si>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</si>
  <si>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</si>
  <si>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</si>
  <si>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</si>
  <si>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</si>
  <si>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</si>
  <si>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</si>
  <si>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</si>
  <si>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</si>
  <si>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</si>
  <si>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</si>
  <si>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</si>
  <si>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</si>
  <si>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</si>
  <si>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</si>
  <si>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</si>
  <si>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</si>
  <si>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</si>
  <si>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</si>
  <si>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</si>
  <si>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</si>
  <si>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</si>
  <si>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</si>
  <si>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</si>
  <si>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</si>
  <si>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</si>
  <si>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</si>
  <si>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</si>
  <si>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</si>
  <si>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</si>
  <si>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</si>
  <si>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</si>
  <si>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</si>
  <si>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</si>
  <si>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</si>
  <si>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</si>
  <si>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</si>
  <si>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</si>
  <si>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</si>
  <si>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</si>
  <si>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</si>
  <si>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</si>
  <si>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</si>
  <si>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</si>
  <si>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</si>
  <si>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</si>
  <si>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</si>
  <si>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</si>
  <si>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</si>
  <si>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</si>
  <si>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</si>
  <si>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</si>
  <si>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</si>
  <si>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</si>
  <si>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</si>
  <si>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</si>
  <si>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</si>
  <si>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</si>
  <si>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</si>
  <si>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</si>
  <si>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</si>
  <si>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</si>
  <si>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</si>
  <si>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</si>
  <si>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</si>
  <si>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</si>
  <si>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</si>
  <si>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</si>
  <si>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</si>
  <si>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</si>
  <si>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</si>
  <si>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</si>
  <si>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</si>
  <si>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</si>
  <si>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</si>
  <si>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</si>
  <si>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</si>
  <si>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</si>
  <si>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</si>
  <si>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</si>
  <si>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</si>
  <si>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</si>
  <si>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</si>
  <si>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</si>
  <si>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</si>
  <si>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</si>
  <si>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</si>
  <si>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</si>
  <si>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</si>
  <si>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</si>
  <si>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</si>
  <si>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</si>
  <si>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</si>
  <si>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</si>
  <si>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</si>
  <si>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</si>
  <si>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</si>
  <si>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</si>
  <si>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</si>
  <si>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</si>
  <si>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</si>
  <si>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</si>
  <si>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</si>
  <si>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</si>
  <si>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</si>
  <si>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</si>
  <si>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</si>
  <si>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</si>
  <si>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</si>
  <si>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</si>
  <si>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</si>
  <si>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</si>
  <si>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</si>
  <si>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</si>
  <si>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</si>
  <si>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</si>
  <si>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</si>
  <si>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</si>
  <si>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</si>
  <si>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</si>
  <si>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</si>
  <si>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</si>
  <si>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</si>
  <si>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</si>
  <si>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</si>
  <si>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</si>
  <si>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</si>
  <si>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</si>
  <si>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</si>
  <si>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</si>
  <si>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</si>
  <si>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</si>
  <si>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</si>
  <si>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</si>
  <si>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</si>
  <si>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</si>
  <si>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</si>
  <si>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</si>
  <si>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</si>
  <si>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</si>
  <si>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</si>
  <si>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</si>
  <si>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</si>
  <si>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</si>
  <si>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</si>
  <si>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</si>
  <si>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</si>
  <si>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</si>
  <si>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</si>
  <si>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</si>
  <si>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</si>
  <si>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</si>
  <si>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</si>
  <si>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</si>
  <si>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</si>
  <si>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</si>
  <si>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</si>
  <si>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</si>
  <si>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</si>
  <si>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</si>
  <si>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</si>
  <si>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</si>
  <si>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</si>
  <si>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</si>
  <si>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</si>
  <si>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</si>
  <si>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</si>
  <si>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</si>
  <si>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</si>
  <si>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</si>
  <si>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</si>
  <si>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</si>
  <si>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</si>
  <si>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</si>
  <si>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</si>
  <si>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</si>
  <si>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</si>
  <si>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</si>
  <si>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</si>
  <si>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</si>
  <si>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</si>
  <si>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</si>
  <si>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</si>
  <si>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</si>
  <si>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</si>
  <si>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</si>
  <si>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</si>
  <si>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</si>
  <si>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</si>
  <si>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</si>
  <si>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</si>
  <si>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</si>
  <si>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</si>
  <si>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</si>
  <si>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</si>
  <si>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</si>
  <si>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</si>
  <si>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</si>
  <si>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</si>
  <si>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</si>
  <si>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</si>
  <si>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</si>
  <si>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</si>
  <si>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</si>
  <si>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</si>
  <si>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</si>
  <si>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</si>
  <si>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</si>
  <si>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</si>
  <si>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</si>
  <si>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</si>
  <si>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</si>
  <si>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</si>
  <si>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</si>
  <si>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</si>
  <si>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</si>
  <si>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</si>
  <si>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</si>
  <si>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</si>
  <si>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</si>
  <si>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</si>
  <si>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</si>
  <si>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</si>
  <si>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</si>
  <si>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</si>
  <si>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</si>
  <si>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</si>
  <si>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</si>
  <si>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</si>
  <si>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</si>
  <si>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</si>
  <si>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</si>
  <si>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</si>
  <si>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</si>
  <si>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</si>
  <si>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</si>
  <si>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</si>
  <si>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</si>
  <si>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</si>
  <si>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</si>
  <si>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</si>
  <si>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</si>
  <si>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</si>
  <si>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</si>
  <si>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</si>
  <si>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</si>
  <si>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</si>
  <si>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</si>
  <si>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</si>
  <si>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</si>
  <si>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</si>
  <si>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</si>
  <si>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</si>
  <si>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</si>
  <si>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</si>
  <si>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</si>
  <si>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</si>
  <si>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</si>
  <si>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</si>
  <si>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</si>
  <si>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</si>
  <si>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</si>
  <si>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</si>
  <si>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</si>
  <si>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</si>
  <si>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</si>
  <si>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</si>
  <si>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</si>
  <si>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</si>
  <si>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</si>
  <si>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</si>
  <si>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</si>
  <si>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</si>
  <si>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</si>
  <si>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</si>
  <si>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</si>
  <si>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</si>
  <si>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</si>
  <si>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</si>
  <si>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</si>
  <si>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</si>
  <si>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</si>
  <si>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</si>
  <si>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</si>
  <si>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</si>
  <si>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</si>
  <si>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</si>
  <si>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</si>
  <si>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</si>
  <si>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</si>
  <si>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</si>
  <si>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</si>
  <si>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</si>
  <si>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</si>
  <si>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</si>
  <si>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</si>
  <si>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</si>
  <si>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</si>
  <si>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</si>
  <si>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</si>
  <si>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</si>
  <si>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</si>
  <si>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</si>
  <si>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</si>
  <si>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</si>
  <si>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</si>
  <si>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</si>
  <si>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</si>
  <si>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</si>
  <si>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</si>
  <si>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</si>
  <si>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</si>
  <si>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</si>
  <si>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</si>
  <si>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</si>
  <si>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</si>
  <si>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</si>
  <si>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</si>
  <si>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</si>
  <si>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</si>
  <si>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</si>
  <si>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</si>
  <si>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</si>
  <si>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</si>
  <si>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</si>
  <si>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</si>
  <si>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</si>
  <si>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</si>
  <si>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</si>
  <si>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</si>
  <si>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</si>
  <si>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</si>
  <si>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</si>
  <si>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</si>
  <si>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</si>
  <si>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</si>
  <si>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</si>
  <si>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</si>
  <si>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</si>
  <si>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</si>
  <si>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</si>
  <si>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</si>
  <si>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</si>
  <si>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</si>
  <si>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</si>
  <si>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</si>
  <si>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</si>
  <si>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</si>
  <si>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</si>
  <si>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</si>
  <si>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</si>
  <si>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</si>
  <si>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</si>
  <si>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</si>
  <si>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</si>
  <si>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</si>
  <si>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</si>
  <si>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</si>
  <si>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</si>
  <si>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</si>
  <si>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</si>
  <si>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</si>
  <si>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</si>
  <si>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</si>
  <si>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</si>
  <si>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</si>
  <si>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</si>
  <si>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</si>
  <si>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</si>
  <si>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</si>
  <si>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</si>
  <si>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</si>
  <si>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</si>
  <si>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</si>
  <si>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</si>
  <si>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</si>
  <si>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</si>
  <si>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</si>
  <si>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</si>
  <si>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</si>
  <si>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</si>
  <si>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</si>
  <si>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</si>
  <si>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</si>
  <si>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</si>
  <si>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</si>
  <si>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</si>
  <si>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</si>
  <si>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</si>
  <si>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</si>
  <si>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</si>
  <si>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</si>
  <si>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</si>
  <si>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</si>
  <si>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</si>
  <si>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</si>
  <si>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</si>
  <si>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</si>
  <si>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</si>
  <si>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</si>
  <si>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</si>
  <si>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</si>
  <si>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</si>
  <si>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</si>
  <si>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</si>
  <si>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</si>
  <si>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</si>
  <si>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</si>
  <si>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</si>
  <si>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</si>
  <si>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</si>
  <si>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</si>
  <si>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</si>
  <si>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</si>
  <si>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</si>
  <si>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</si>
  <si>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</si>
  <si>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</si>
  <si>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</si>
  <si>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</si>
  <si>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</si>
  <si>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</si>
  <si>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</si>
  <si>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</si>
  <si>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</si>
  <si>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</si>
  <si>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</si>
  <si>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</si>
  <si>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</si>
  <si>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</si>
  <si>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</si>
  <si>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</si>
  <si>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</si>
  <si>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</si>
  <si>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</si>
  <si>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</si>
  <si>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</si>
  <si>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</si>
  <si>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</si>
  <si>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</si>
  <si>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</si>
  <si>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</si>
  <si>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</si>
  <si>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</si>
  <si>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</si>
  <si>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</si>
  <si>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</si>
  <si>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</si>
  <si>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</si>
  <si>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</si>
  <si>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</si>
  <si>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</si>
  <si>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</si>
  <si>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</si>
  <si>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</si>
  <si>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</si>
  <si>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</si>
  <si>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</si>
  <si>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</si>
  <si>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</si>
  <si>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</si>
  <si>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</si>
  <si>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</si>
  <si>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</si>
  <si>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</si>
  <si>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</si>
  <si>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</si>
  <si>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</si>
  <si>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</si>
  <si>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</si>
  <si>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</si>
  <si>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</si>
  <si>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</si>
  <si>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</si>
  <si>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</si>
  <si>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</si>
  <si>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</si>
  <si>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</si>
  <si>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</si>
  <si>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</si>
  <si>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</si>
  <si>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</si>
  <si>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</si>
  <si>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</si>
  <si>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</si>
  <si>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</si>
  <si>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</si>
  <si>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</si>
  <si>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</si>
  <si>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</si>
  <si>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</si>
  <si>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</si>
  <si>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</si>
  <si>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</si>
  <si>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</si>
  <si>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</si>
  <si>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</si>
  <si>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</si>
  <si>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</si>
  <si>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</si>
  <si>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</si>
  <si>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</si>
  <si>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</si>
  <si>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</si>
  <si>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</si>
  <si>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</si>
  <si>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</si>
  <si>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</si>
  <si>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</si>
  <si>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</si>
  <si>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</si>
  <si>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</si>
  <si>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</si>
  <si>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</si>
  <si>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</si>
  <si>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</si>
  <si>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</si>
  <si>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</si>
  <si>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</si>
  <si>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</si>
  <si>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</si>
  <si>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</si>
  <si>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</si>
  <si>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</si>
  <si>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</si>
  <si>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</si>
  <si>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</si>
  <si>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</si>
  <si>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</si>
  <si>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</si>
  <si>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</si>
  <si>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</si>
  <si>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</si>
  <si>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</si>
  <si>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</si>
  <si>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</si>
  <si>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</si>
  <si>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</si>
  <si>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</si>
  <si>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</si>
  <si>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</si>
  <si>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</si>
  <si>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</si>
  <si>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</si>
  <si>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</si>
  <si>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</si>
  <si>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</si>
  <si>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</si>
  <si>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</si>
  <si>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</si>
  <si>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</si>
  <si>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</si>
  <si>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</si>
  <si>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</si>
  <si>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</si>
  <si>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</si>
  <si>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</si>
  <si>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</si>
  <si>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</si>
  <si>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</si>
  <si>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</si>
  <si>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</si>
  <si>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</si>
  <si>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</si>
  <si>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</si>
  <si>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</si>
  <si>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</si>
  <si>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</si>
  <si>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</si>
  <si>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</si>
  <si>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</si>
  <si>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</si>
  <si>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</si>
  <si>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</si>
  <si>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</si>
  <si>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</si>
  <si>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</si>
  <si>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</si>
  <si>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</si>
  <si>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</si>
  <si>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</si>
  <si>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</si>
  <si>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</si>
  <si>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</si>
  <si>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</si>
  <si>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</si>
  <si>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</si>
  <si>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</si>
  <si>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</si>
  <si>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</si>
  <si>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</si>
  <si>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</si>
  <si>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</si>
  <si>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</si>
  <si>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</si>
  <si>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</si>
  <si>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</si>
  <si>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</si>
  <si>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</si>
  <si>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</si>
  <si>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</si>
  <si>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</si>
  <si>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</si>
  <si>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</si>
  <si>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</si>
  <si>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</si>
  <si>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</si>
  <si>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</si>
  <si>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</si>
  <si>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</si>
  <si>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</si>
  <si>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</si>
  <si>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</si>
  <si>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</si>
  <si>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</si>
  <si>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</si>
  <si>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</si>
  <si>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</si>
  <si>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</si>
  <si>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</si>
  <si>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</si>
  <si>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</si>
  <si>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</si>
  <si>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</si>
  <si>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</si>
  <si>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</si>
  <si>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</si>
  <si>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</si>
  <si>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</si>
  <si>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</si>
  <si>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</si>
  <si>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</si>
  <si>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</si>
  <si>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</si>
  <si>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</si>
  <si>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</si>
  <si>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</si>
  <si>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</si>
  <si>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</si>
  <si>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</si>
  <si>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</si>
  <si>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</si>
  <si>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</si>
  <si>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</si>
  <si>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</si>
  <si>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</si>
  <si>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</si>
  <si>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</si>
  <si>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</si>
  <si>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</si>
  <si>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</si>
  <si>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</si>
  <si>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</si>
  <si>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</si>
  <si>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</si>
  <si>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</si>
  <si>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</si>
  <si>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</si>
  <si>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</si>
  <si>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</si>
  <si>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</si>
  <si>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</si>
  <si>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</si>
  <si>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</si>
  <si>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</si>
  <si>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</si>
  <si>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</si>
  <si>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</si>
  <si>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</si>
  <si>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</si>
  <si>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</si>
  <si>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</si>
  <si>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</si>
  <si>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</si>
  <si>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</si>
  <si>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</si>
  <si>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</si>
  <si>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</si>
  <si>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</si>
  <si>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</si>
  <si>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</si>
  <si>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</si>
  <si>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</si>
  <si>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</si>
  <si>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</si>
  <si>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</si>
  <si>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</si>
  <si>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</si>
  <si>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</si>
  <si>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</si>
  <si>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</si>
  <si>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</si>
  <si>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</si>
  <si>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</si>
  <si>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</si>
  <si>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</si>
  <si>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</si>
  <si>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</si>
  <si>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</si>
  <si>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</si>
  <si>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</si>
  <si>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</si>
  <si>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</si>
  <si>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</si>
  <si>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</si>
  <si>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</si>
  <si>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</si>
  <si>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</si>
  <si>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</si>
  <si>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</si>
  <si>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</si>
  <si>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</si>
  <si>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</si>
  <si>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</si>
  <si>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</si>
  <si>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</si>
  <si>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</si>
  <si>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</si>
  <si>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</si>
  <si>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</si>
  <si>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</si>
  <si>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</si>
  <si>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</si>
  <si>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</si>
  <si>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</si>
  <si>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</si>
  <si>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</si>
  <si>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</si>
  <si>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</si>
  <si>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</si>
  <si>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</si>
  <si>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</si>
  <si>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</si>
  <si>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</si>
  <si>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</si>
  <si>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</si>
  <si>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</si>
  <si>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</si>
  <si>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</si>
  <si>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</si>
  <si>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</si>
  <si>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</si>
  <si>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</si>
  <si>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</si>
  <si>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</si>
  <si>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</si>
  <si>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</si>
  <si>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</si>
  <si>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</si>
  <si>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</si>
  <si>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</si>
  <si>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</si>
  <si>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</si>
  <si>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</si>
  <si>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</si>
  <si>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</si>
  <si>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</si>
  <si>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</si>
  <si>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</si>
  <si>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</si>
  <si>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</si>
  <si>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</si>
  <si>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</si>
  <si>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</si>
  <si>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</si>
  <si>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</si>
  <si>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</si>
  <si>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</si>
  <si>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</si>
  <si>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</si>
  <si>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</si>
  <si>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</si>
  <si>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</si>
  <si>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</si>
  <si>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</si>
  <si>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</si>
  <si>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</si>
  <si>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</si>
  <si>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</si>
  <si>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</si>
  <si>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</si>
  <si>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</si>
  <si>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</si>
  <si>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</si>
  <si>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</si>
  <si>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</si>
  <si>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</si>
  <si>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</si>
  <si>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</si>
  <si>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</si>
  <si>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</si>
  <si>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</si>
  <si>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</si>
  <si>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</si>
  <si>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</si>
  <si>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</si>
  <si>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</si>
  <si>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</si>
  <si>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</si>
  <si>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</si>
  <si>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</si>
  <si>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</si>
  <si>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</si>
  <si>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</si>
  <si>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</si>
  <si>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</si>
  <si>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</si>
  <si>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</si>
  <si>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</si>
  <si>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</si>
  <si>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</si>
  <si>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</si>
  <si>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</si>
  <si>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</si>
  <si>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</si>
  <si>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</si>
  <si>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</si>
  <si>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</si>
  <si>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</si>
  <si>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</si>
  <si>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</si>
  <si>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</si>
  <si>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</si>
  <si>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</si>
  <si>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</si>
  <si>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</si>
  <si>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</si>
  <si>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</si>
  <si>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</si>
  <si>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</si>
  <si>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</si>
  <si>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</si>
  <si>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</si>
  <si>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</si>
  <si>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</si>
  <si>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</si>
  <si>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</si>
  <si>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</si>
  <si>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</si>
  <si>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</si>
  <si>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</si>
  <si>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</si>
  <si>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</si>
  <si>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</si>
  <si>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</si>
  <si>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</si>
  <si>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</si>
  <si>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</si>
  <si>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</si>
  <si>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</si>
  <si>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</si>
  <si>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</si>
  <si>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</si>
  <si>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</si>
  <si>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</si>
  <si>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</si>
  <si>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</si>
  <si>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</si>
  <si>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</si>
  <si>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</si>
  <si>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</si>
  <si>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</si>
  <si>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</si>
  <si>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</si>
  <si>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</si>
  <si>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</si>
  <si>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</si>
  <si>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</si>
  <si>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</si>
  <si>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</si>
  <si>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</si>
  <si>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</si>
  <si>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</si>
  <si>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</si>
  <si>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</si>
  <si>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</si>
  <si>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</si>
  <si>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</si>
  <si>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</si>
  <si>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</si>
  <si>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</si>
  <si>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</si>
  <si>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</si>
  <si>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</si>
  <si>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</si>
  <si>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</si>
  <si>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</si>
  <si>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</si>
  <si>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</si>
  <si>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</si>
  <si>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</si>
  <si>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</si>
  <si>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</si>
  <si>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</si>
  <si>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</si>
  <si>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</si>
  <si>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</si>
  <si>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</si>
  <si>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</si>
  <si>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</si>
  <si>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</si>
  <si>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</si>
  <si>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</si>
  <si>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</si>
  <si>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</si>
  <si>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</si>
  <si>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</si>
  <si>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</si>
  <si>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</si>
  <si>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</si>
  <si>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</si>
  <si>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</si>
  <si>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</si>
  <si>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</si>
  <si>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</si>
  <si>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</si>
  <si>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</si>
  <si>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</si>
  <si>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</si>
  <si>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</si>
  <si>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</si>
  <si>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</si>
  <si>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</si>
  <si>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</si>
  <si>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</si>
  <si>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</si>
  <si>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</si>
  <si>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</si>
  <si>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</si>
  <si>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</si>
  <si>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</si>
  <si>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</si>
  <si>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</si>
  <si>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</si>
  <si>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</si>
  <si>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</si>
  <si>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</si>
  <si>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</si>
  <si>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</si>
  <si>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</si>
  <si>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</si>
  <si>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</si>
  <si>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</si>
  <si>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</si>
  <si>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</si>
  <si>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</si>
  <si>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</si>
  <si>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</si>
  <si>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</si>
  <si>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</si>
  <si>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</si>
  <si>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</si>
  <si>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</si>
  <si>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</si>
  <si>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</si>
  <si>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</si>
  <si>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</si>
  <si>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</si>
  <si>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</si>
  <si>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</si>
  <si>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</si>
  <si>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</si>
  <si>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</si>
  <si>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</si>
  <si>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</si>
  <si>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</si>
  <si>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</si>
  <si>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</si>
  <si>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</si>
  <si>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</si>
  <si>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</si>
  <si>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</si>
  <si>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</si>
  <si>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</si>
  <si>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</si>
  <si>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</si>
  <si>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</si>
  <si>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</si>
  <si>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</si>
  <si>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</si>
  <si>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</si>
  <si>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</si>
  <si>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</si>
  <si>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</si>
  <si>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</si>
  <si>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</si>
  <si>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</si>
  <si>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</si>
  <si>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</si>
  <si>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</si>
  <si>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</si>
  <si>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</si>
  <si>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</si>
  <si>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</si>
  <si>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</si>
  <si>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</si>
  <si>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</si>
  <si>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</si>
  <si>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</si>
  <si>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</si>
  <si>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</si>
  <si>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</si>
  <si>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</si>
  <si>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</si>
  <si>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</si>
  <si>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</si>
  <si>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</si>
  <si>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</si>
  <si>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</si>
  <si>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</si>
  <si>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</si>
  <si>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</si>
  <si>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</si>
  <si>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</si>
  <si>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</si>
  <si>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</si>
  <si>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</si>
  <si>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</si>
  <si>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</si>
  <si>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</si>
  <si>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</si>
  <si>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</si>
  <si>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</si>
  <si>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</si>
  <si>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</si>
  <si>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</si>
  <si>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</si>
  <si>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</si>
  <si>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</si>
  <si>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</si>
  <si>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</si>
  <si>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</si>
  <si>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</si>
  <si>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</si>
  <si>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</si>
  <si>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</si>
  <si>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</si>
  <si>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</si>
  <si>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</si>
  <si>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</si>
  <si>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</si>
  <si>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</si>
  <si>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</si>
  <si>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</si>
  <si>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</si>
  <si>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</si>
  <si>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</si>
  <si>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</si>
  <si>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</si>
  <si>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</si>
  <si>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</si>
  <si>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</si>
  <si>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</si>
  <si>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</si>
  <si>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</si>
  <si>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</si>
  <si>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</si>
  <si>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</si>
  <si>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</si>
  <si>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</si>
  <si>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</si>
  <si>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</si>
  <si>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</si>
  <si>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</si>
  <si>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</si>
  <si>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</si>
  <si>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</si>
  <si>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</si>
  <si>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</si>
  <si>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</si>
  <si>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</si>
  <si>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</si>
  <si>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</si>
  <si>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</si>
  <si>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</si>
  <si>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</si>
  <si>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</si>
  <si>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</si>
  <si>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</si>
  <si>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</si>
  <si>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</si>
  <si>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</si>
  <si>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</si>
  <si>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</si>
  <si>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</si>
  <si>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</si>
  <si>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</si>
  <si>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</si>
  <si>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</si>
  <si>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</si>
  <si>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</si>
  <si>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</si>
  <si>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</si>
  <si>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</si>
  <si>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</si>
  <si>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</si>
  <si>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</si>
  <si>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</si>
  <si>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</si>
  <si>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</si>
  <si>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</si>
  <si>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</si>
  <si>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</si>
  <si>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</si>
  <si>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</si>
  <si>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</si>
  <si>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</si>
  <si>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</si>
  <si>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</si>
  <si>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</si>
  <si>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</si>
  <si>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</si>
  <si>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</si>
  <si>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</si>
  <si>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</si>
  <si>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</si>
  <si>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</si>
  <si>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</si>
  <si>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</si>
  <si>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</si>
  <si>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</si>
  <si>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</si>
  <si>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</si>
  <si>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</si>
  <si>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</si>
  <si>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</si>
  <si>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</si>
  <si>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</si>
  <si>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</si>
  <si>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</si>
  <si>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</si>
  <si>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</si>
  <si>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</si>
  <si>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</si>
  <si>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</si>
  <si>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</si>
  <si>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</si>
  <si>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</si>
  <si>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</si>
  <si>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</si>
  <si>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</si>
  <si>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</si>
  <si>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</si>
  <si>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</si>
  <si>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</si>
  <si>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</si>
  <si>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</si>
  <si>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</si>
  <si>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</si>
  <si>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</si>
  <si>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</si>
  <si>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</si>
  <si>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</si>
  <si>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</si>
  <si>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</si>
  <si>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</si>
  <si>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</si>
  <si>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</si>
  <si>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</si>
  <si>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</si>
  <si>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</si>
  <si>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</si>
  <si>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</si>
  <si>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</si>
  <si>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</si>
  <si>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</si>
  <si>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</si>
  <si>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</si>
  <si>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</si>
  <si>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</si>
  <si>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</si>
  <si>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</si>
  <si>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</si>
  <si>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</si>
  <si>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</si>
  <si>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</si>
  <si>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</si>
  <si>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</si>
  <si>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</si>
  <si>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</si>
  <si>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</si>
  <si>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</si>
  <si>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</si>
  <si>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</si>
  <si>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</si>
  <si>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</si>
  <si>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</si>
  <si>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</si>
  <si>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</si>
  <si>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</si>
  <si>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</si>
  <si>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</si>
  <si>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</si>
  <si>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</si>
  <si>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</si>
  <si>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</si>
  <si>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</si>
  <si>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</si>
  <si>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</si>
  <si>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</si>
  <si>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</si>
  <si>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</si>
  <si>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</si>
  <si>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</si>
  <si>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</si>
  <si>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</si>
  <si>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</si>
  <si>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</si>
  <si>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</si>
  <si>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</si>
  <si>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</si>
  <si>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</si>
  <si>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</si>
  <si>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</si>
  <si>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</si>
  <si>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</si>
  <si>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</si>
  <si>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</si>
  <si>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</si>
  <si>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</si>
  <si>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</si>
  <si>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</si>
  <si>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</si>
  <si>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</si>
  <si>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</si>
  <si>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</si>
  <si>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</si>
  <si>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</si>
  <si>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</si>
  <si>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</si>
  <si>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</si>
  <si>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</si>
  <si>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</si>
  <si>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</si>
  <si>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</si>
  <si>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</si>
  <si>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</si>
  <si>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</si>
  <si>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</si>
  <si>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</si>
  <si>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</si>
  <si>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</si>
  <si>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</si>
  <si>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</si>
  <si>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</si>
  <si>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</si>
  <si>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</si>
  <si>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</si>
  <si>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</si>
  <si>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</si>
  <si>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</si>
  <si>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</si>
  <si>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</si>
  <si>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</si>
  <si>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</si>
  <si>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</si>
  <si>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</si>
  <si>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</si>
  <si>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</si>
  <si>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</si>
  <si>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</si>
  <si>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</si>
  <si>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</si>
  <si>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</si>
  <si>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</si>
  <si>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</si>
  <si>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</si>
  <si>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</si>
  <si>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</si>
  <si>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</si>
  <si>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</si>
  <si>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</si>
  <si>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</si>
  <si>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</si>
  <si>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</si>
  <si>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</si>
  <si>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</si>
  <si>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</si>
  <si>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</si>
  <si>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</si>
  <si>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</si>
  <si>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</si>
  <si>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</si>
  <si>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</si>
  <si>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</si>
  <si>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</si>
  <si>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</si>
  <si>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</si>
  <si>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</si>
  <si>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</si>
  <si>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</si>
  <si>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</si>
  <si>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</si>
  <si>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</si>
  <si>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</si>
  <si>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</si>
  <si>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</si>
  <si>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</si>
  <si>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</si>
  <si>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</si>
  <si>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</si>
  <si>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</si>
  <si>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</si>
  <si>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</si>
  <si>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</si>
  <si>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</si>
  <si>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</si>
  <si>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</si>
  <si>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</si>
  <si>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</si>
  <si>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</si>
  <si>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</si>
  <si>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</si>
  <si>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</si>
  <si>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</si>
  <si>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</si>
  <si>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</si>
  <si>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</si>
  <si>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</si>
  <si>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</si>
  <si>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</si>
  <si>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</si>
  <si>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</si>
  <si>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</si>
  <si>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</si>
  <si>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</si>
  <si>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</si>
  <si>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</si>
  <si>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</si>
  <si>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</si>
  <si>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</si>
  <si>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</si>
  <si>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</si>
  <si>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</si>
  <si>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</si>
  <si>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</si>
  <si>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</si>
  <si>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</si>
  <si>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</si>
  <si>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</si>
  <si>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</si>
  <si>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</si>
  <si>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</si>
  <si>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</si>
  <si>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</si>
  <si>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</si>
  <si>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</si>
  <si>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</si>
  <si>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</si>
  <si>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</si>
  <si>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</si>
  <si>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</si>
  <si>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</si>
  <si>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</si>
  <si>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</si>
  <si>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</si>
  <si>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</si>
  <si>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</si>
  <si>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</si>
  <si>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</si>
  <si>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</si>
  <si>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</si>
  <si>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</si>
  <si>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</si>
  <si>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</si>
  <si>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</si>
  <si>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</si>
  <si>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</si>
  <si>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</si>
  <si>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</si>
  <si>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</si>
  <si>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</si>
  <si>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</si>
  <si>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</si>
  <si>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</si>
  <si>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</si>
  <si>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</si>
  <si>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</si>
  <si>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</si>
  <si>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</si>
  <si>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</si>
  <si>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</si>
  <si>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</si>
  <si>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</si>
  <si>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</si>
  <si>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</si>
  <si>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</si>
  <si>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</si>
  <si>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</si>
  <si>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</si>
  <si>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</si>
  <si>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</si>
  <si>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</si>
  <si>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</si>
  <si>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</si>
  <si>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</si>
  <si>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</si>
  <si>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</si>
  <si>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</si>
  <si>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</si>
  <si>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</si>
  <si>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</si>
  <si>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</si>
  <si>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</si>
  <si>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</si>
  <si>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</si>
  <si>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</si>
  <si>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</si>
  <si>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</si>
  <si>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</si>
  <si>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</si>
  <si>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</si>
  <si>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</si>
  <si>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</si>
  <si>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</si>
  <si>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</si>
  <si>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</si>
  <si>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</si>
  <si>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</si>
  <si>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</si>
  <si>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</si>
  <si>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</si>
  <si>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</si>
  <si>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</si>
  <si>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</si>
  <si>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</si>
  <si>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</si>
  <si>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</si>
  <si>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</si>
  <si>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</si>
  <si>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</si>
  <si>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</si>
  <si>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</si>
  <si>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</si>
  <si>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</si>
  <si>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</si>
  <si>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</si>
  <si>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</si>
  <si>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</si>
  <si>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</si>
  <si>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</si>
  <si>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</si>
  <si>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</si>
  <si>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</si>
  <si>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</si>
  <si>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</si>
  <si>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</si>
  <si>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</si>
  <si>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</si>
  <si>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</si>
  <si>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</si>
  <si>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</si>
  <si>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</si>
  <si>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</si>
  <si>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</si>
  <si>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</si>
  <si>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</si>
  <si>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</si>
  <si>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</si>
  <si>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</si>
  <si>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</si>
  <si>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</si>
  <si>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</si>
  <si>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</si>
  <si>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</si>
  <si>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</si>
  <si>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</si>
  <si>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</si>
  <si>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</si>
  <si>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</si>
  <si>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</si>
  <si>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</si>
  <si>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</si>
  <si>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</si>
  <si>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</si>
  <si>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</si>
  <si>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</si>
  <si>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</si>
  <si>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</si>
  <si>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</si>
  <si>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</si>
  <si>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</si>
  <si>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</si>
  <si>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</si>
  <si>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</si>
  <si>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</si>
  <si>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</si>
  <si>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</si>
  <si>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</si>
  <si>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</si>
  <si>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</si>
  <si>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</si>
  <si>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</si>
  <si>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</si>
  <si>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</si>
  <si>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</si>
  <si>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</si>
  <si>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</si>
  <si>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</si>
  <si>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</si>
  <si>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</si>
  <si>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</si>
  <si>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</si>
  <si>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</si>
  <si>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</si>
  <si>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</si>
  <si>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</si>
  <si>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</si>
  <si>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</si>
  <si>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</si>
  <si>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</si>
  <si>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</si>
  <si>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</si>
  <si>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</si>
  <si>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</si>
  <si>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</si>
  <si>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</si>
  <si>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</si>
  <si>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</si>
  <si>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</si>
  <si>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</si>
  <si>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</si>
  <si>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</si>
  <si>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</si>
  <si>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</si>
  <si>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</si>
  <si>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</si>
  <si>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</si>
  <si>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</si>
  <si>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</si>
  <si>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</si>
  <si>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</si>
  <si>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</si>
  <si>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</si>
  <si>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</si>
  <si>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</si>
  <si>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</si>
  <si>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</si>
  <si>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</si>
  <si>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</si>
  <si>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</si>
  <si>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</si>
  <si>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</si>
  <si>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</si>
  <si>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</si>
  <si>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</si>
  <si>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</si>
  <si>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</si>
  <si>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</si>
  <si>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</si>
  <si>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</si>
  <si>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</si>
  <si>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</si>
  <si>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</si>
  <si>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</si>
  <si>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</si>
  <si>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</si>
  <si>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</si>
  <si>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</si>
  <si>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</si>
  <si>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</si>
  <si>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</si>
  <si>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</si>
  <si>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</si>
  <si>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</si>
  <si>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</si>
  <si>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</si>
  <si>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</si>
  <si>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</si>
  <si>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</si>
  <si>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</si>
  <si>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</si>
  <si>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</si>
  <si>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</si>
  <si>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</si>
  <si>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</si>
  <si>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</si>
  <si>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</si>
  <si>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</si>
  <si>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</si>
  <si>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</si>
  <si>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</si>
  <si>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</si>
  <si>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</si>
  <si>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</si>
  <si>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</si>
  <si>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</si>
  <si>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</si>
  <si>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</si>
  <si>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</si>
  <si>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</si>
  <si>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</si>
  <si>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</si>
  <si>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</si>
  <si>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</si>
  <si>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</si>
  <si>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</si>
  <si>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</si>
  <si>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</si>
  <si>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</si>
  <si>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</si>
  <si>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</si>
  <si>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</si>
  <si>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</si>
  <si>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</si>
  <si>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</si>
  <si>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</si>
  <si>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</si>
  <si>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</si>
  <si>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</si>
  <si>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</si>
  <si>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</si>
  <si>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</si>
  <si>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</si>
  <si>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</si>
  <si>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</si>
  <si>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</si>
  <si>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</si>
  <si>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</si>
  <si>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</si>
  <si>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</si>
  <si>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</si>
  <si>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</si>
  <si>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</si>
  <si>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</si>
  <si>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</si>
  <si>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</si>
  <si>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</si>
  <si>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</si>
  <si>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</si>
  <si>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</si>
  <si>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</si>
  <si>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</si>
  <si>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</si>
  <si>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</si>
  <si>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</si>
  <si>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</si>
  <si>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</si>
  <si>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</si>
  <si>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</si>
  <si>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</si>
  <si>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</si>
  <si>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</si>
  <si>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</si>
  <si>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</si>
  <si>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</si>
  <si>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</si>
  <si>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</si>
  <si>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</si>
  <si>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</si>
  <si>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</si>
  <si>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</si>
  <si>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</si>
  <si>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</si>
  <si>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</si>
  <si>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</si>
  <si>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</si>
  <si>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</si>
  <si>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</si>
  <si>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</si>
  <si>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</si>
  <si>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</si>
  <si>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</si>
  <si>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</si>
  <si>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</si>
  <si>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</si>
  <si>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</si>
  <si>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</si>
  <si>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</si>
  <si>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</si>
  <si>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</si>
  <si>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</si>
  <si>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</si>
  <si>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</si>
  <si>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</si>
  <si>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</si>
  <si>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</si>
  <si>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</si>
  <si>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</si>
  <si>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</si>
  <si>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</si>
  <si>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</si>
  <si>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</si>
  <si>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</si>
  <si>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</si>
  <si>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</si>
  <si>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</si>
  <si>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</si>
  <si>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</si>
  <si>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</si>
  <si>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</si>
  <si>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</si>
  <si>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</si>
  <si>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</si>
  <si>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</si>
  <si>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</si>
  <si>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</si>
  <si>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</si>
  <si>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</si>
  <si>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</si>
  <si>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</si>
  <si>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</si>
  <si>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</si>
  <si>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</si>
  <si>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</si>
  <si>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</si>
  <si>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</si>
  <si>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</si>
  <si>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</si>
  <si>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</si>
  <si>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</si>
  <si>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</si>
  <si>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</si>
  <si>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</si>
  <si>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</si>
  <si>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</si>
  <si>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</si>
  <si>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</si>
  <si>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</si>
  <si>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</si>
  <si>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</si>
  <si>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</si>
  <si>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</si>
  <si>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</si>
  <si>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</si>
  <si>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</si>
  <si>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</si>
  <si>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</si>
  <si>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</si>
  <si>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</si>
  <si>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</si>
  <si>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</si>
  <si>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</si>
  <si>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</si>
  <si>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</si>
  <si>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</si>
  <si>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</si>
  <si>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</si>
  <si>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</si>
  <si>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</si>
  <si>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</si>
  <si>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</si>
  <si>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</si>
  <si>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</si>
  <si>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</si>
  <si>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</si>
  <si>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</si>
  <si>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</si>
  <si>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</si>
  <si>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</si>
  <si>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</si>
  <si>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</si>
  <si>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</si>
  <si>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</si>
  <si>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</si>
  <si>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</si>
  <si>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</si>
  <si>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</si>
  <si>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</si>
  <si>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</si>
  <si>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</si>
  <si>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</si>
  <si>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</si>
  <si>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</si>
  <si>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</si>
  <si>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</si>
  <si>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</si>
  <si>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</si>
  <si>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</si>
  <si>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</si>
  <si>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</si>
  <si>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</si>
  <si>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</si>
  <si>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</si>
  <si>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</si>
  <si>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</si>
  <si>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</si>
  <si>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</si>
  <si>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</si>
  <si>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</si>
  <si>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</si>
  <si>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</si>
  <si>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</si>
  <si>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</si>
  <si>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</si>
  <si>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</si>
  <si>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</si>
  <si>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</si>
  <si>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</si>
  <si>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</si>
  <si>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</si>
  <si>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</si>
  <si>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</si>
  <si>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</si>
  <si>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</si>
  <si>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</si>
  <si>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</si>
  <si>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</si>
  <si>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</si>
  <si>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</si>
  <si>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</si>
  <si>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</si>
  <si>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</si>
  <si>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</si>
  <si>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</si>
  <si>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</si>
  <si>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</si>
  <si>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</si>
  <si>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</si>
  <si>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</si>
  <si>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</si>
  <si>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</si>
  <si>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</si>
  <si>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</si>
  <si>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</si>
  <si>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</si>
  <si>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</si>
  <si>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</si>
  <si>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</si>
  <si>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</si>
  <si>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</si>
  <si>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</si>
  <si>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</si>
  <si>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</si>
  <si>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</si>
  <si>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</si>
  <si>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</si>
  <si>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</si>
  <si>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</si>
  <si>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</si>
  <si>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</si>
  <si>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</si>
  <si>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</si>
  <si>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</si>
  <si>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</si>
  <si>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</si>
  <si>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</si>
  <si>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</si>
  <si>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</si>
  <si>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</si>
  <si>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</si>
  <si>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</si>
  <si>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</si>
  <si>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</si>
  <si>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</si>
  <si>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</si>
  <si>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</si>
  <si>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</si>
  <si>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</si>
  <si>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</si>
  <si>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</si>
  <si>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</si>
  <si>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</si>
  <si>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</si>
  <si>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</si>
  <si>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</si>
  <si>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</si>
  <si>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</si>
  <si>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</si>
  <si>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</si>
  <si>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</si>
  <si>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</si>
  <si>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</si>
  <si>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</si>
  <si>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</si>
  <si>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</si>
  <si>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</si>
  <si>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</si>
  <si>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</si>
  <si>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</si>
  <si>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</si>
  <si>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</si>
  <si>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</si>
  <si>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</si>
  <si>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</si>
  <si>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</si>
  <si>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</si>
  <si>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</si>
  <si>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</si>
  <si>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</si>
  <si>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</si>
  <si>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</si>
  <si>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</si>
  <si>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</si>
  <si>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</si>
  <si>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</si>
  <si>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</si>
  <si>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</si>
  <si>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</si>
  <si>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</si>
  <si>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</si>
  <si>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</si>
  <si>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</si>
  <si>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</si>
  <si>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</si>
  <si>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</si>
  <si>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</si>
  <si>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</si>
  <si>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</si>
  <si>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</si>
  <si>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</si>
  <si>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</si>
  <si>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</si>
  <si>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</si>
  <si>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</si>
  <si>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</si>
  <si>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</si>
  <si>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</si>
  <si>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</si>
  <si>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</si>
  <si>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</si>
  <si>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</si>
  <si>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</si>
  <si>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</si>
  <si>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</si>
  <si>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</si>
  <si>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</si>
  <si>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</si>
  <si>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</si>
  <si>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</si>
  <si>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</si>
  <si>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</si>
  <si>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</si>
  <si>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</si>
  <si>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</si>
  <si>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</si>
  <si>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</si>
  <si>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</si>
  <si>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</si>
  <si>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</si>
  <si>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</si>
  <si>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</si>
  <si>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</si>
  <si>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</si>
  <si>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</si>
  <si>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</si>
  <si>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</si>
  <si>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</si>
  <si>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</si>
  <si>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</si>
  <si>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</si>
  <si>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</si>
  <si>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</si>
  <si>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</si>
  <si>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</si>
  <si>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</si>
  <si>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</si>
  <si>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</si>
  <si>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</si>
  <si>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</si>
  <si>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</si>
  <si>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</si>
  <si>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</si>
  <si>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</si>
  <si>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</si>
  <si>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</si>
  <si>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</si>
  <si>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</si>
  <si>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</si>
  <si>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</si>
  <si>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</si>
  <si>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</si>
  <si>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</si>
  <si>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</si>
  <si>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</si>
  <si>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</si>
  <si>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</si>
  <si>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</si>
  <si>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</si>
  <si>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</si>
  <si>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</si>
  <si>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</si>
  <si>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</si>
  <si>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</si>
  <si>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</si>
  <si>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</si>
  <si>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</si>
  <si>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</si>
  <si>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</si>
  <si>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</si>
  <si>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</si>
  <si>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</si>
  <si>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</si>
  <si>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</si>
  <si>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</si>
  <si>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</si>
  <si>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</si>
  <si>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</si>
  <si>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</si>
  <si>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</si>
  <si>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</si>
  <si>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</si>
  <si>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</si>
  <si>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</si>
  <si>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</si>
  <si>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</si>
  <si>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</si>
  <si>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</si>
  <si>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</si>
  <si>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</si>
  <si>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</si>
  <si>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</si>
  <si>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</si>
  <si>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</si>
  <si>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</si>
  <si>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</si>
  <si>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</si>
  <si>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</si>
  <si>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</si>
  <si>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</si>
  <si>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</si>
  <si>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</si>
  <si>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</si>
  <si>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</si>
  <si>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</si>
  <si>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</si>
  <si>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</si>
  <si>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</si>
  <si>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</si>
  <si>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</si>
  <si>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</si>
  <si>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</si>
  <si>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</si>
  <si>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</si>
  <si>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</si>
  <si>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</si>
  <si>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</si>
  <si>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</si>
  <si>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</si>
  <si>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</si>
  <si>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</si>
  <si>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</si>
  <si>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</si>
  <si>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</si>
  <si>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</si>
  <si>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</si>
  <si>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</si>
  <si>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</si>
  <si>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</si>
  <si>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</si>
  <si>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</si>
  <si>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</si>
  <si>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</si>
  <si>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</si>
  <si>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</si>
  <si>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</si>
  <si>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</si>
  <si>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</si>
  <si>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</si>
  <si>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</si>
  <si>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</si>
  <si>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</si>
  <si>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</si>
  <si>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</si>
  <si>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</si>
  <si>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</si>
  <si>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</si>
  <si>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</si>
  <si>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</si>
  <si>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</si>
  <si>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</si>
  <si>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</si>
  <si>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</si>
  <si>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</si>
  <si>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</si>
  <si>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</si>
  <si>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</si>
  <si>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</si>
  <si>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</si>
  <si>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</si>
  <si>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</si>
  <si>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</si>
  <si>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</si>
  <si>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</si>
  <si>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</si>
  <si>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</si>
  <si>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</si>
  <si>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</si>
  <si>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</si>
  <si>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</si>
  <si>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</si>
  <si>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</si>
  <si>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</si>
  <si>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</si>
  <si>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</si>
  <si>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</si>
  <si>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</si>
  <si>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</si>
  <si>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</si>
  <si>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</si>
  <si>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</si>
  <si>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</si>
  <si>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</si>
  <si>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</si>
  <si>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</si>
  <si>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</si>
  <si>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</si>
  <si>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</si>
  <si>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</si>
  <si>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</si>
  <si>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</si>
  <si>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</si>
  <si>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</si>
  <si>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</si>
  <si>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</si>
  <si>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</si>
  <si>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</si>
  <si>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</si>
  <si>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</si>
  <si>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</si>
  <si>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</si>
  <si>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</si>
  <si>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</si>
  <si>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</si>
  <si>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</si>
  <si>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</si>
  <si>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</si>
  <si>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</si>
  <si>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</si>
  <si>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</si>
  <si>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</si>
  <si>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</si>
  <si>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</si>
  <si>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</si>
  <si>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</si>
  <si>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</si>
  <si>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</si>
  <si>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</si>
  <si>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</si>
  <si>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</si>
  <si>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</si>
  <si>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</si>
  <si>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</si>
  <si>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</si>
  <si>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</si>
  <si>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</si>
  <si>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</si>
  <si>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</si>
  <si>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</si>
  <si>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</si>
  <si>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</si>
  <si>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</si>
  <si>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</si>
  <si>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</si>
  <si>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</si>
  <si>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</si>
  <si>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</si>
  <si>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</si>
  <si>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</si>
  <si>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</si>
  <si>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</si>
  <si>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</si>
  <si>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</si>
  <si>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</si>
  <si>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</si>
  <si>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</si>
  <si>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</si>
  <si>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</si>
  <si>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</si>
  <si>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</si>
  <si>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</si>
  <si>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</si>
  <si>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</si>
  <si>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</si>
  <si>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</si>
  <si>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</si>
  <si>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</si>
  <si>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</si>
  <si>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</si>
  <si>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</si>
  <si>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</si>
  <si>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</si>
  <si>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</si>
  <si>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</si>
  <si>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</si>
  <si>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</si>
  <si>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</si>
  <si>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</si>
  <si>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</si>
  <si>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</si>
  <si>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</si>
  <si>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</si>
  <si>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</si>
  <si>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</si>
  <si>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</si>
  <si>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</si>
  <si>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</si>
  <si>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</si>
  <si>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</si>
  <si>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</si>
  <si>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</si>
  <si>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</si>
  <si>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</si>
  <si>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</si>
  <si>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</si>
  <si>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</si>
  <si>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</si>
  <si>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</si>
  <si>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</si>
  <si>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</si>
  <si>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</si>
  <si>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</si>
  <si>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</si>
  <si>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</si>
  <si>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</si>
  <si>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</si>
  <si>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</si>
  <si>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</si>
  <si>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</si>
  <si>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</si>
  <si>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</si>
  <si>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</si>
  <si>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</si>
  <si>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</si>
  <si>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</si>
  <si>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</si>
  <si>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</si>
  <si>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</si>
  <si>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</si>
  <si>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</si>
  <si>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</si>
  <si>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</si>
  <si>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</si>
  <si>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</si>
  <si>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</si>
  <si>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</si>
  <si>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</si>
  <si>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</si>
  <si>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</si>
  <si>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</si>
  <si>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</si>
  <si>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</si>
  <si>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</si>
  <si>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</si>
  <si>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</si>
  <si>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</si>
  <si>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</si>
  <si>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</si>
  <si>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</si>
  <si>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</si>
  <si>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</si>
  <si>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</si>
  <si>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</si>
  <si>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</si>
  <si>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</si>
  <si>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</si>
  <si>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</si>
  <si>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</si>
  <si>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</si>
  <si>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</si>
  <si>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</si>
  <si>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</si>
  <si>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</si>
  <si>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</si>
  <si>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</si>
  <si>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</si>
  <si>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</si>
  <si>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</si>
  <si>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</si>
  <si>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</si>
  <si>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</si>
  <si>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</si>
  <si>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</si>
  <si>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</si>
  <si>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</si>
  <si>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</si>
  <si>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</si>
  <si>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</si>
  <si>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</si>
  <si>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</si>
  <si>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</si>
  <si>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</si>
  <si>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</si>
  <si>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</si>
  <si>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</si>
  <si>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</si>
  <si>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</si>
  <si>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</si>
  <si>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</si>
  <si>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</si>
  <si>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</si>
  <si>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</si>
  <si>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</si>
  <si>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</si>
  <si>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</si>
  <si>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</si>
  <si>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</si>
  <si>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</si>
  <si>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</si>
  <si>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</si>
  <si>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</si>
  <si>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</si>
  <si>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</si>
  <si>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</si>
  <si>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</si>
  <si>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</si>
  <si>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</si>
  <si>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</si>
  <si>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</si>
  <si>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</si>
  <si>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</si>
  <si>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</si>
  <si>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</si>
  <si>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</si>
  <si>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</si>
  <si>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</si>
  <si>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</si>
  <si>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</si>
  <si>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</si>
  <si>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</si>
  <si>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</si>
  <si>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</si>
  <si>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</si>
  <si>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</si>
  <si>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</si>
  <si>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</si>
  <si>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</si>
  <si>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</si>
  <si>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</si>
  <si>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</si>
  <si>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</si>
  <si>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</si>
  <si>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</si>
  <si>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</si>
  <si>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</si>
  <si>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</si>
  <si>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</si>
  <si>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</si>
  <si>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</si>
  <si>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</si>
  <si>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</si>
  <si>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</si>
  <si>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</si>
  <si>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</si>
  <si>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</si>
  <si>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</si>
  <si>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</si>
  <si>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</si>
  <si>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</si>
  <si>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</si>
  <si>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</si>
  <si>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</si>
  <si>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</si>
  <si>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</si>
  <si>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</si>
  <si>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</si>
  <si>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</si>
  <si>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</si>
  <si>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</si>
  <si>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</si>
  <si>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</si>
  <si>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</si>
  <si>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</si>
  <si>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</si>
  <si>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</si>
  <si>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</si>
  <si>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</si>
  <si>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</si>
  <si>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</si>
  <si>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</si>
  <si>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</si>
  <si>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</si>
  <si>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</si>
  <si>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</si>
  <si>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</si>
  <si>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</si>
  <si>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</si>
  <si>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</si>
  <si>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</si>
  <si>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</si>
  <si>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</si>
  <si>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</si>
  <si>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</si>
  <si>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</si>
  <si>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</si>
  <si>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</si>
  <si>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</si>
  <si>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</si>
  <si>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</si>
  <si>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</si>
  <si>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</si>
  <si>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</si>
  <si>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</si>
  <si>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</si>
  <si>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</si>
  <si>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</si>
  <si>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</si>
  <si>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</si>
  <si>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</si>
  <si>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</si>
  <si>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</si>
  <si>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</si>
  <si>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</si>
  <si>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</si>
  <si>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</si>
  <si>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</si>
  <si>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</si>
  <si>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</si>
  <si>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</si>
  <si>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</si>
  <si>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</si>
  <si>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</si>
  <si>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</si>
  <si>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</si>
  <si>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</si>
  <si>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</si>
  <si>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</si>
  <si>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</si>
  <si>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</si>
  <si>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</si>
  <si>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</si>
  <si>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</si>
  <si>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</si>
  <si>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</si>
  <si>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</si>
  <si>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</si>
  <si>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</si>
  <si>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</si>
  <si>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</si>
  <si>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</si>
  <si>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</si>
  <si>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</si>
  <si>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</si>
  <si>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</si>
  <si>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</si>
  <si>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</si>
  <si>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</si>
  <si>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</si>
  <si>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</si>
  <si>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</si>
  <si>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</si>
  <si>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</si>
  <si>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</si>
  <si>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</si>
  <si>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</si>
  <si>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</si>
  <si>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</si>
  <si>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</si>
  <si>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</si>
  <si>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</si>
  <si>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</si>
  <si>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</si>
  <si>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</si>
  <si>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</si>
  <si>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</si>
  <si>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</si>
  <si>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</si>
  <si>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</si>
  <si>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</si>
  <si>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</si>
  <si>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</si>
  <si>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</si>
  <si>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</si>
  <si>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</si>
  <si>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</si>
  <si>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</si>
  <si>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</si>
  <si>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</si>
  <si>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</si>
  <si>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</si>
  <si>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</si>
  <si>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</si>
  <si>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</si>
  <si>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</si>
  <si>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</si>
  <si>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</si>
  <si>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</si>
  <si>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</si>
  <si>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</si>
  <si>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</si>
  <si>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</si>
  <si>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</si>
  <si>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</si>
  <si>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</si>
  <si>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</si>
  <si>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</si>
  <si>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</si>
  <si>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</si>
  <si>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</si>
  <si>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</si>
  <si>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</si>
  <si>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</si>
  <si>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</si>
  <si>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</si>
  <si>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</si>
  <si>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</si>
  <si>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</si>
  <si>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</si>
  <si>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</si>
  <si>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</si>
  <si>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</si>
  <si>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</si>
  <si>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</si>
  <si>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</si>
  <si>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</si>
  <si>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</si>
  <si>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</si>
  <si>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</si>
  <si>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</si>
  <si>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</si>
  <si>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</si>
  <si>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</si>
  <si>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</si>
  <si>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</si>
  <si>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</si>
  <si>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</si>
  <si>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</si>
  <si>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</si>
  <si>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</si>
  <si>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</si>
  <si>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</si>
  <si>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</si>
  <si>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</si>
  <si>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</si>
  <si>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</si>
  <si>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</si>
  <si>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</si>
  <si>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</si>
  <si>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</si>
  <si>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</si>
  <si>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</si>
  <si>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</si>
  <si>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</si>
  <si>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</si>
  <si>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</si>
  <si>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</si>
  <si>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</si>
  <si>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</si>
  <si>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</si>
  <si>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</si>
  <si>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</si>
  <si>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</si>
  <si>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</si>
  <si>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</si>
  <si>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</si>
  <si>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</si>
  <si>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</si>
  <si>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</si>
  <si>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</si>
  <si>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</si>
  <si>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</si>
  <si>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</si>
  <si>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</si>
  <si>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</si>
  <si>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</si>
  <si>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</si>
  <si>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</si>
  <si>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</si>
  <si>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</si>
  <si>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</si>
  <si>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</si>
  <si>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</si>
  <si>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</si>
  <si>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</si>
  <si>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</si>
  <si>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</si>
  <si>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</si>
  <si>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</si>
  <si>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</si>
  <si>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</si>
  <si>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</si>
  <si>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</si>
  <si>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</si>
  <si>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</si>
  <si>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</si>
  <si>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</si>
  <si>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</si>
  <si>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</si>
  <si>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</si>
  <si>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</si>
  <si>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</si>
  <si>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</si>
  <si>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</si>
  <si>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</si>
  <si>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</si>
  <si>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</si>
  <si>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</si>
  <si>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</si>
  <si>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</si>
  <si>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</si>
  <si>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</si>
  <si>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</si>
  <si>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</si>
  <si>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</si>
  <si>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</si>
  <si>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</si>
  <si>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</si>
  <si>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</si>
  <si>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</si>
  <si>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</si>
  <si>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</si>
  <si>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</si>
  <si>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</si>
  <si>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</si>
  <si>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</si>
  <si>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</si>
  <si>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</si>
  <si>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</si>
  <si>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</si>
  <si>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</si>
  <si>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</si>
  <si>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</si>
  <si>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</si>
  <si>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</si>
  <si>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</si>
  <si>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</si>
  <si>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</si>
  <si>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</si>
  <si>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</si>
  <si>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</si>
  <si>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</si>
  <si>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</si>
  <si>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</si>
  <si>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</si>
  <si>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</si>
  <si>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</si>
  <si>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</si>
  <si>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</si>
  <si>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</si>
  <si>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</si>
  <si>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</si>
  <si>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</si>
  <si>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</si>
  <si>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</si>
  <si>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</si>
  <si>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</si>
  <si>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</si>
  <si>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</si>
  <si>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</si>
  <si>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</si>
  <si>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</si>
  <si>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</si>
  <si>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</si>
  <si>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</si>
  <si>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</si>
  <si>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</si>
  <si>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</si>
  <si>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</si>
  <si>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</si>
  <si>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</si>
  <si>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</si>
  <si>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</si>
  <si>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</si>
  <si>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</si>
  <si>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</si>
  <si>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</si>
  <si>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</si>
  <si>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</si>
  <si>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</si>
  <si>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</si>
  <si>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</si>
  <si>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</si>
  <si>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</si>
  <si>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</si>
  <si>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</si>
  <si>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</si>
  <si>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</si>
  <si>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</si>
  <si>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</si>
  <si>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</si>
  <si>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</si>
  <si>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</si>
  <si>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</si>
  <si>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</si>
  <si>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</si>
  <si>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</si>
  <si>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</si>
  <si>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</si>
  <si>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</si>
  <si>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</si>
  <si>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</si>
  <si>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</si>
  <si>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</si>
  <si>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</si>
  <si>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</si>
  <si>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</si>
  <si>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</si>
  <si>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</si>
  <si>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</si>
  <si>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</si>
  <si>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</si>
  <si>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</si>
  <si>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</si>
  <si>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</si>
  <si>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</si>
  <si>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</si>
  <si>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</si>
  <si>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</si>
  <si>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</si>
  <si>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</si>
  <si>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</si>
  <si>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</si>
  <si>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</si>
  <si>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</si>
  <si>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</si>
  <si>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</si>
  <si>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</si>
  <si>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</si>
  <si>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</si>
  <si>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</si>
  <si>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</si>
  <si>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</si>
  <si>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</si>
  <si>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</si>
  <si>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</si>
  <si>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</si>
  <si>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</si>
  <si>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</si>
  <si>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</si>
  <si>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</si>
  <si>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</si>
  <si>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</si>
  <si>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</si>
  <si>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</si>
  <si>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</si>
  <si>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</si>
  <si>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</si>
  <si>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</si>
  <si>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</si>
  <si>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</si>
  <si>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</si>
  <si>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</si>
  <si>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</si>
  <si>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</si>
  <si>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</si>
  <si>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</si>
  <si>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</si>
  <si>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</si>
  <si>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</si>
  <si>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</si>
  <si>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</si>
  <si>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</si>
  <si>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</si>
  <si>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</si>
  <si>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</si>
  <si>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</si>
  <si>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</si>
  <si>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</si>
  <si>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</si>
  <si>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</si>
  <si>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</si>
  <si>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</si>
  <si>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</si>
  <si>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</si>
  <si>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</si>
  <si>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</si>
  <si>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</si>
  <si>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</si>
  <si>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</si>
  <si>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</si>
  <si>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</si>
  <si>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</si>
  <si>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</si>
  <si>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</si>
  <si>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</si>
  <si>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</si>
  <si>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</si>
  <si>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</si>
  <si>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</si>
  <si>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</si>
  <si>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</si>
  <si>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</si>
  <si>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</si>
  <si>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</si>
  <si>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</si>
  <si>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</si>
  <si>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</si>
  <si>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</si>
  <si>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</si>
  <si>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</si>
  <si>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</si>
  <si>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</si>
  <si>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</si>
  <si>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</si>
  <si>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</si>
  <si>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</si>
  <si>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</si>
  <si>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</si>
  <si>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</si>
  <si>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</si>
  <si>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</si>
  <si>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</si>
  <si>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</si>
  <si>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</si>
  <si>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</si>
  <si>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</si>
  <si>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</si>
  <si>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</si>
  <si>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</si>
  <si>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</si>
  <si>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</si>
  <si>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</si>
  <si>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</si>
  <si>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</si>
  <si>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</si>
  <si>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</si>
  <si>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</si>
  <si>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</si>
  <si>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</si>
  <si>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</si>
  <si>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</si>
  <si>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</si>
  <si>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</si>
  <si>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</si>
  <si>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</si>
  <si>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</si>
  <si>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</si>
  <si>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</si>
  <si>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</si>
  <si>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</si>
  <si>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</si>
  <si>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</si>
  <si>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</si>
  <si>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</si>
  <si>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</si>
  <si>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</si>
  <si>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</si>
  <si>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</si>
  <si>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</si>
  <si>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</si>
  <si>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</si>
  <si>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</si>
  <si>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</si>
  <si>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</si>
  <si>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</si>
  <si>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</si>
  <si>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</si>
  <si>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</si>
  <si>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</si>
  <si>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</si>
  <si>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</si>
  <si>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</si>
  <si>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</si>
  <si>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</si>
  <si>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</si>
  <si>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</si>
  <si>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</si>
  <si>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</si>
  <si>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</si>
  <si>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</si>
  <si>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</si>
  <si>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</si>
  <si>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</si>
  <si>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</si>
  <si>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</si>
  <si>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</si>
  <si>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</si>
  <si>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</si>
  <si>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</si>
  <si>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</si>
  <si>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</si>
  <si>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</si>
  <si>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</si>
  <si>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</si>
  <si>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</si>
  <si>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</si>
  <si>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</si>
  <si>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</si>
  <si>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</si>
  <si>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</si>
  <si>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</si>
  <si>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</si>
  <si>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</si>
  <si>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</si>
  <si>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</si>
  <si>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</si>
  <si>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</si>
  <si>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</si>
  <si>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</si>
  <si>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</si>
  <si>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</si>
  <si>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</si>
  <si>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</si>
  <si>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</si>
  <si>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</si>
  <si>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</si>
  <si>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</si>
  <si>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</si>
  <si>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</si>
  <si>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</si>
  <si>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</si>
  <si>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</si>
  <si>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</si>
  <si>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</si>
  <si>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</si>
  <si>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</si>
  <si>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</si>
  <si>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</si>
  <si>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</si>
  <si>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</si>
  <si>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</si>
  <si>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</si>
  <si>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</si>
  <si>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</si>
  <si>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</si>
  <si>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</si>
  <si>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</si>
  <si>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</si>
  <si>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</si>
  <si>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</si>
  <si>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</si>
  <si>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</si>
  <si>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</si>
  <si>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</si>
  <si>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</si>
  <si>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</si>
  <si>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</si>
  <si>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</si>
  <si>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</si>
  <si>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</si>
  <si>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</si>
  <si>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</si>
  <si>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</si>
  <si>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</si>
  <si>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</si>
  <si>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</si>
  <si>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</si>
  <si>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</si>
  <si>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</si>
  <si>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</si>
  <si>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</si>
  <si>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</si>
  <si>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</si>
  <si>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</si>
  <si>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</si>
  <si>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</si>
  <si>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</si>
  <si>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</si>
  <si>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</si>
  <si>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</si>
  <si>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</si>
  <si>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</si>
  <si>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</si>
  <si>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</si>
  <si>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</si>
  <si>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</si>
  <si>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</si>
  <si>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</si>
  <si>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</si>
  <si>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</si>
  <si>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</si>
  <si>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</si>
  <si>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</si>
  <si>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</si>
  <si>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</si>
  <si>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</si>
  <si>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</si>
  <si>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</si>
  <si>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</si>
  <si>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</si>
  <si>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</si>
  <si>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</si>
  <si>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</si>
  <si>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</si>
  <si>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</si>
  <si>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</si>
  <si>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</si>
  <si>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</si>
  <si>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</si>
  <si>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</si>
  <si>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</si>
  <si>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</si>
  <si>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</si>
  <si>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</si>
  <si>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</si>
  <si>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</si>
  <si>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</si>
  <si>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</si>
  <si>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</si>
  <si>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</si>
  <si>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</si>
  <si>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</si>
  <si>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</si>
  <si>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</si>
  <si>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</si>
  <si>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</si>
  <si>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</si>
  <si>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</si>
  <si>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</si>
  <si>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</si>
  <si>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</si>
  <si>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</si>
  <si>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</si>
  <si>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</si>
  <si>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</si>
  <si>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</si>
  <si>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</si>
  <si>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</si>
  <si>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</si>
  <si>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</si>
  <si>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</si>
  <si>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</si>
  <si>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</si>
  <si>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</si>
  <si>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</si>
  <si>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</si>
  <si>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</si>
  <si>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</si>
  <si>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</si>
  <si>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</si>
  <si>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</si>
  <si>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</si>
  <si>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</si>
  <si>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</si>
  <si>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</si>
  <si>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</si>
  <si>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</si>
  <si>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</si>
  <si>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</si>
  <si>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</si>
  <si>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</si>
  <si>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</si>
  <si>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</si>
  <si>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</si>
  <si>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</si>
  <si>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</si>
  <si>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</si>
  <si>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</si>
  <si>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</si>
  <si>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</si>
  <si>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</si>
  <si>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</si>
  <si>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</si>
  <si>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</si>
  <si>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</si>
  <si>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</si>
  <si>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</si>
  <si>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</si>
  <si>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</si>
  <si>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</si>
  <si>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</si>
  <si>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</si>
  <si>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</si>
  <si>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</si>
  <si>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</si>
  <si>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</si>
  <si>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</si>
  <si>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</si>
  <si>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</si>
  <si>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</si>
  <si>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</si>
  <si>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</si>
  <si>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</si>
  <si>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</si>
  <si>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</si>
  <si>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</si>
  <si>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</si>
  <si>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</si>
  <si>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</si>
  <si>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</si>
  <si>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</si>
  <si>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</si>
  <si>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</si>
  <si>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</si>
  <si>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</si>
  <si>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</si>
  <si>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</si>
  <si>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</si>
  <si>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</si>
  <si>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</si>
  <si>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</si>
  <si>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</si>
  <si>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</si>
  <si>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</si>
  <si>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</si>
  <si>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</si>
  <si>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</si>
  <si>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</si>
  <si>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</si>
  <si>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</si>
  <si>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</si>
  <si>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</si>
  <si>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</si>
  <si>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</si>
  <si>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</si>
  <si>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</si>
  <si>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</si>
  <si>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</si>
  <si>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</si>
  <si>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</si>
  <si>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</si>
  <si>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</si>
  <si>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</si>
  <si>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</si>
  <si>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</si>
  <si>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</si>
  <si>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</si>
  <si>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</si>
  <si>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</si>
  <si>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</si>
  <si>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</si>
  <si>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</si>
  <si>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</si>
  <si>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</si>
  <si>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</si>
  <si>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</si>
  <si>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</si>
  <si>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</si>
  <si>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</si>
  <si>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</si>
  <si>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</si>
  <si>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</si>
  <si>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</si>
  <si>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</si>
  <si>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</si>
  <si>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</si>
  <si>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</si>
  <si>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</si>
  <si>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</si>
  <si>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</si>
  <si>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</si>
  <si>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</si>
  <si>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</si>
  <si>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</si>
  <si>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</si>
  <si>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</si>
  <si>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</si>
  <si>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</si>
  <si>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</si>
  <si>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</si>
  <si>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</si>
  <si>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</si>
  <si>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</si>
  <si>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</si>
  <si>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</si>
  <si>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</si>
  <si>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</si>
  <si>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</si>
  <si>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</si>
  <si>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</si>
  <si>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</si>
  <si>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</si>
  <si>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</si>
  <si>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</si>
  <si>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</si>
  <si>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</si>
  <si>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</si>
  <si>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</si>
  <si>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</si>
  <si>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</si>
  <si>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</si>
  <si>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</si>
  <si>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</si>
  <si>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</si>
  <si>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</si>
  <si>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</si>
  <si>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</si>
  <si>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</si>
  <si>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</si>
  <si>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</si>
  <si>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</si>
  <si>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</si>
  <si>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</si>
  <si>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</si>
  <si>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</si>
  <si>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</si>
  <si>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</si>
  <si>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</si>
  <si>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</si>
  <si>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</si>
  <si>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</si>
  <si>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</si>
  <si>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</si>
  <si>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</si>
  <si>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</si>
  <si>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</si>
  <si>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</si>
  <si>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</si>
  <si>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</si>
  <si>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</si>
  <si>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</si>
  <si>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</si>
  <si>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</si>
  <si>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</si>
  <si>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</si>
  <si>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</si>
  <si>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</si>
  <si>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</si>
  <si>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</si>
  <si>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</si>
  <si>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</si>
  <si>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</si>
  <si>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</si>
  <si>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</si>
  <si>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</si>
  <si>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</si>
  <si>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</si>
  <si>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</si>
  <si>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</si>
  <si>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</si>
  <si>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</si>
  <si>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</si>
  <si>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</si>
  <si>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</si>
  <si>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</si>
  <si>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</si>
  <si>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</si>
  <si>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</si>
  <si>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</si>
  <si>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</si>
  <si>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</si>
  <si>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</si>
  <si>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</si>
  <si>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</si>
  <si>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</si>
  <si>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</si>
  <si>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</si>
  <si>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</si>
  <si>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</si>
  <si>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</si>
  <si>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</si>
  <si>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</si>
  <si>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</si>
  <si>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</si>
  <si>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</si>
  <si>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</si>
  <si>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</si>
  <si>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</si>
  <si>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</si>
  <si>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</si>
  <si>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</si>
  <si>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</si>
  <si>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</si>
  <si>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</si>
  <si>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</si>
  <si>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</si>
  <si>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</si>
  <si>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</si>
  <si>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</si>
  <si>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</si>
  <si>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</si>
  <si>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</si>
  <si>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</si>
  <si>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</si>
  <si>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</si>
  <si>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</si>
  <si>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</si>
  <si>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</si>
  <si>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</si>
  <si>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</si>
  <si>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</si>
  <si>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</si>
  <si>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</si>
  <si>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</si>
  <si>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</si>
  <si>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</si>
  <si>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</si>
  <si>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</si>
  <si>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</si>
  <si>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</si>
  <si>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</si>
  <si>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</si>
  <si>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</si>
  <si>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</si>
  <si>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</si>
  <si>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</si>
  <si>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</si>
  <si>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</si>
  <si>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</si>
  <si>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</si>
  <si>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</si>
  <si>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</si>
  <si>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</si>
  <si>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</si>
  <si>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</si>
  <si>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</si>
  <si>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</si>
  <si>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</si>
  <si>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</si>
  <si>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</si>
  <si>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</si>
  <si>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</si>
  <si>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</si>
  <si>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</si>
  <si>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</si>
  <si>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</si>
  <si>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</si>
  <si>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</si>
  <si>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</si>
  <si>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</si>
  <si>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</si>
  <si>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</si>
  <si>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</si>
  <si>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</si>
  <si>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</si>
  <si>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</si>
  <si>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</si>
  <si>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</si>
  <si>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</si>
  <si>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</si>
  <si>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</si>
  <si>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</si>
  <si>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</si>
  <si>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</si>
  <si>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</si>
  <si>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</si>
  <si>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</si>
  <si>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</si>
  <si>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</si>
  <si>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</si>
  <si>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</si>
  <si>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</si>
  <si>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</si>
  <si>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</si>
  <si>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</si>
  <si>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</si>
  <si>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</si>
  <si>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</si>
  <si>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</si>
  <si>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</si>
  <si>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</si>
  <si>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</si>
  <si>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</si>
  <si>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</si>
  <si>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</si>
  <si>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</si>
  <si>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</si>
  <si>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</si>
  <si>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</si>
  <si>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</si>
  <si>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</si>
  <si>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</si>
  <si>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</si>
  <si>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</si>
  <si>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</si>
  <si>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</si>
  <si>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</si>
  <si>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</si>
  <si>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</si>
  <si>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</si>
  <si>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</si>
  <si>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</si>
  <si>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</si>
  <si>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</si>
  <si>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</si>
  <si>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</si>
  <si>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</si>
  <si>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</si>
  <si>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</si>
  <si>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</si>
  <si>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</si>
  <si>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</si>
  <si>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</si>
  <si>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</si>
  <si>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</si>
  <si>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</si>
  <si>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</si>
  <si>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</si>
  <si>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</si>
  <si>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</si>
  <si>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</si>
  <si>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</si>
  <si>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</si>
  <si>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</si>
  <si>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</si>
  <si>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</si>
  <si>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</si>
  <si>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</si>
  <si>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</si>
  <si>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</si>
  <si>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</si>
  <si>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</si>
  <si>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</si>
  <si>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</si>
  <si>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</si>
  <si>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</si>
  <si>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</si>
  <si>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</si>
  <si>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</si>
  <si>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</si>
  <si>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</si>
  <si>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</si>
  <si>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</si>
  <si>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</si>
  <si>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</si>
  <si>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</si>
  <si>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</si>
  <si>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</si>
  <si>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</si>
  <si>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</si>
  <si>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</si>
  <si>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</si>
  <si>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</si>
  <si>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</si>
  <si>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</si>
  <si>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</si>
  <si>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</si>
  <si>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</si>
  <si>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</si>
  <si>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</si>
  <si>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</si>
  <si>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</si>
  <si>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</si>
  <si>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</si>
  <si>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</si>
  <si>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</si>
  <si>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</si>
  <si>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</si>
  <si>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</si>
  <si>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</si>
  <si>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</si>
  <si>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</si>
  <si>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</si>
  <si>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</si>
  <si>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</si>
  <si>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</si>
  <si>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</si>
  <si>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</si>
  <si>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</si>
  <si>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</si>
  <si>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</si>
  <si>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</si>
  <si>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</si>
  <si>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</si>
  <si>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</si>
  <si>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</si>
  <si>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</si>
  <si>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</si>
  <si>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</si>
  <si>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</si>
  <si>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</si>
  <si>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</si>
  <si>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</si>
  <si>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</si>
  <si>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</si>
  <si>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</si>
  <si>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</si>
  <si>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</si>
  <si>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</si>
  <si>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</si>
  <si>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</si>
  <si>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</si>
  <si>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</si>
  <si>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</si>
  <si>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</si>
  <si>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</si>
  <si>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</si>
  <si>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</si>
  <si>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</si>
  <si>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</si>
  <si>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</si>
  <si>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</si>
  <si>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</si>
  <si>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</si>
  <si>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</si>
  <si>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</si>
  <si>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</si>
  <si>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</si>
  <si>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</si>
  <si>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</si>
  <si>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</si>
  <si>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</si>
  <si>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</si>
  <si>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</si>
  <si>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</si>
  <si>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</si>
  <si>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</si>
  <si>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</si>
  <si>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</si>
  <si>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</si>
  <si>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</si>
  <si>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</si>
  <si>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</si>
  <si>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</si>
  <si>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</si>
  <si>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</si>
  <si>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</si>
  <si>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</si>
  <si>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</si>
  <si>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</si>
  <si>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</si>
  <si>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</si>
  <si>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</si>
  <si>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</si>
  <si>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</si>
  <si>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</si>
  <si>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</si>
  <si>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</si>
  <si>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</si>
  <si>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</si>
  <si>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</si>
  <si>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</si>
  <si>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</si>
  <si>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</si>
  <si>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</si>
  <si>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</si>
  <si>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</si>
  <si>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</si>
  <si>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</si>
  <si>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</si>
  <si>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</si>
  <si>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</si>
  <si>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</si>
  <si>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</si>
  <si>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</si>
  <si>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</si>
  <si>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</si>
  <si>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</si>
  <si>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</si>
  <si>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</si>
  <si>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</si>
  <si>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</si>
  <si>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</si>
  <si>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</si>
  <si>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</si>
  <si>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</si>
  <si>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</si>
  <si>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</si>
  <si>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</si>
  <si>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</si>
  <si>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</si>
  <si>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</si>
  <si>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</si>
  <si>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</si>
  <si>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</si>
  <si>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</si>
  <si>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</si>
  <si>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</si>
  <si>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</si>
  <si>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</si>
  <si>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</si>
  <si>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</si>
  <si>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</si>
  <si>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</si>
  <si>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</si>
  <si>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</si>
  <si>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</si>
  <si>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</si>
  <si>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</si>
  <si>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</si>
  <si>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</si>
  <si>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</si>
  <si>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</si>
  <si>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</si>
  <si>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</si>
  <si>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</si>
  <si>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</si>
  <si>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</si>
  <si>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</si>
  <si>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</si>
  <si>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</si>
  <si>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</si>
  <si>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</si>
  <si>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</si>
  <si>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</si>
  <si>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</si>
  <si>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</si>
  <si>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</si>
  <si>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</si>
  <si>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</si>
  <si>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</si>
  <si>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</si>
  <si>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</si>
  <si>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</si>
  <si>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</si>
  <si>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</si>
  <si>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</si>
  <si>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</si>
  <si>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</si>
  <si>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</si>
  <si>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</si>
  <si>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</si>
  <si>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</si>
  <si>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</si>
  <si>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</si>
  <si>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</si>
  <si>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</si>
  <si>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</si>
  <si>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</si>
  <si>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</si>
  <si>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</si>
  <si>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</si>
  <si>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</si>
  <si>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</si>
  <si>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</si>
  <si>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</si>
  <si>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</si>
  <si>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</si>
  <si>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</si>
  <si>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</si>
  <si>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</si>
  <si>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</si>
  <si>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</si>
  <si>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</si>
  <si>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</si>
  <si>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</si>
  <si>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</si>
  <si>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</si>
  <si>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</si>
  <si>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</si>
  <si>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</si>
  <si>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</si>
  <si>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</si>
  <si>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</si>
  <si>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</si>
  <si>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</si>
  <si>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</si>
  <si>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</si>
  <si>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</si>
  <si>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</si>
  <si>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</si>
  <si>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</si>
  <si>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</si>
  <si>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</si>
  <si>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</si>
  <si>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</si>
  <si>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</si>
  <si>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</si>
  <si>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</si>
  <si>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</si>
  <si>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</si>
  <si>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</si>
  <si>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</si>
  <si>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</si>
  <si>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</si>
  <si>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</si>
  <si>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</si>
  <si>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</si>
  <si>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</si>
  <si>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</si>
  <si>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</si>
  <si>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</si>
  <si>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</si>
  <si>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</si>
  <si>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</si>
  <si>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</si>
  <si>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</si>
  <si>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</si>
  <si>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</si>
  <si>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</si>
  <si>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</si>
  <si>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</si>
  <si>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</si>
  <si>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</si>
  <si>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</si>
  <si>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</si>
  <si>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</si>
  <si>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</si>
  <si>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</si>
  <si>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</si>
  <si>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</si>
  <si>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</si>
  <si>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</si>
  <si>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</si>
  <si>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</si>
  <si>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</si>
  <si>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</si>
  <si>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</si>
  <si>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</si>
  <si>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</si>
  <si>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</si>
  <si>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</si>
  <si>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</si>
  <si>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</si>
  <si>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</si>
  <si>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</si>
  <si>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</si>
  <si>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</si>
  <si>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</si>
  <si>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</si>
  <si>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</si>
  <si>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</si>
  <si>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</si>
  <si>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</si>
  <si>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</si>
  <si>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</si>
  <si>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</si>
  <si>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</si>
  <si>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</si>
  <si>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</si>
  <si>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</si>
  <si>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</si>
  <si>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</si>
  <si>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</si>
  <si>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</si>
  <si>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</si>
  <si>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</si>
  <si>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</si>
  <si>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</si>
  <si>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</si>
  <si>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</si>
  <si>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</si>
  <si>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</si>
  <si>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</si>
  <si>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</si>
  <si>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</si>
  <si>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</si>
  <si>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</si>
  <si>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</si>
  <si>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</si>
  <si>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</si>
  <si>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</si>
  <si>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</si>
  <si>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</si>
  <si>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</si>
  <si>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</si>
  <si>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</si>
  <si>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</si>
  <si>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</si>
  <si>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</si>
  <si>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</si>
  <si>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</si>
  <si>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</si>
  <si>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</si>
  <si>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</si>
  <si>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</si>
  <si>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</si>
  <si>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</si>
  <si>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</si>
  <si>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</si>
  <si>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</si>
  <si>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</si>
  <si>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</si>
  <si>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</si>
  <si>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</si>
  <si>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</si>
  <si>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</si>
  <si>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</si>
  <si>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</si>
  <si>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</si>
  <si>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</si>
  <si>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</si>
  <si>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</si>
  <si>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</si>
  <si>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</si>
  <si>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</si>
  <si>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</si>
  <si>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</si>
  <si>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</si>
  <si>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</si>
  <si>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</si>
  <si>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</si>
  <si>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</si>
  <si>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</si>
  <si>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</si>
  <si>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</si>
  <si>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</si>
  <si>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</si>
  <si>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</si>
  <si>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</si>
  <si>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</si>
  <si>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</si>
  <si>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</si>
  <si>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</si>
  <si>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</si>
  <si>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</si>
  <si>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</si>
  <si>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</si>
  <si>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</si>
  <si>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</si>
  <si>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</si>
  <si>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</si>
  <si>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</si>
  <si>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</si>
  <si>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</si>
  <si>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</si>
  <si>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</si>
  <si>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</si>
  <si>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</si>
  <si>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</si>
  <si>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</si>
  <si>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</si>
  <si>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</si>
  <si>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</si>
  <si>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</si>
  <si>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</si>
  <si>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</si>
  <si>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</si>
  <si>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</si>
  <si>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</si>
  <si>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</si>
  <si>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</si>
  <si>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</si>
  <si>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</si>
  <si>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</si>
  <si>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</si>
  <si>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</si>
  <si>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</si>
  <si>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</si>
  <si>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</si>
  <si>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</si>
  <si>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</si>
  <si>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</si>
  <si>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</si>
  <si>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</si>
  <si>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</si>
  <si>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</si>
  <si>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</si>
  <si>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</si>
  <si>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</si>
  <si>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</si>
  <si>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</si>
  <si>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</si>
  <si>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</si>
  <si>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</si>
  <si>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</si>
  <si>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</si>
  <si>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</si>
  <si>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</si>
  <si>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</si>
  <si>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</si>
  <si>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</si>
  <si>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</si>
  <si>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</si>
  <si>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</si>
  <si>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</si>
  <si>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</si>
  <si>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</si>
  <si>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</si>
  <si>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</si>
  <si>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</si>
  <si>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</si>
  <si>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</si>
  <si>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</si>
  <si>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</si>
  <si>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</si>
  <si>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</si>
  <si>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</si>
  <si>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</si>
  <si>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</si>
  <si>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</si>
  <si>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</si>
  <si>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</si>
  <si>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</si>
  <si>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</si>
  <si>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</si>
  <si>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</si>
  <si>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</si>
  <si>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</si>
  <si>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</si>
  <si>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</si>
  <si>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</si>
  <si>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</si>
  <si>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</si>
  <si>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</si>
  <si>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</si>
  <si>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</si>
  <si>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</si>
  <si>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</si>
  <si>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</si>
  <si>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</si>
  <si>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</si>
  <si>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</si>
  <si>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</si>
  <si>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</si>
  <si>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</si>
  <si>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</si>
  <si>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</si>
  <si>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</si>
  <si>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</si>
  <si>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</si>
  <si>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</si>
  <si>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</si>
  <si>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</si>
  <si>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</si>
  <si>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</si>
  <si>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</si>
  <si>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</si>
  <si>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</si>
  <si>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</si>
  <si>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</si>
  <si>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</si>
  <si>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</si>
  <si>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</si>
  <si>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</si>
  <si>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</si>
  <si>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</si>
  <si>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</si>
  <si>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</si>
  <si>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</si>
  <si>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</si>
  <si>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</si>
  <si>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</si>
  <si>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</si>
  <si>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</si>
  <si>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</si>
  <si>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</si>
  <si>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</si>
  <si>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</si>
  <si>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</si>
  <si>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</si>
  <si>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</si>
  <si>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</si>
  <si>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</si>
  <si>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</si>
  <si>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</si>
  <si>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</si>
  <si>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</si>
  <si>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</si>
  <si>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</si>
  <si>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</si>
  <si>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</si>
  <si>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</si>
  <si>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</si>
  <si>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</si>
  <si>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</si>
  <si>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</si>
  <si>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</si>
  <si>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</si>
  <si>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</si>
  <si>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</si>
  <si>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</si>
  <si>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</si>
  <si>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</si>
  <si>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</si>
  <si>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</si>
  <si>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</si>
  <si>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</si>
  <si>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</si>
  <si>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</si>
  <si>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</si>
  <si>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</si>
  <si>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</si>
  <si>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</si>
  <si>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</si>
  <si>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</si>
  <si>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</si>
  <si>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</si>
  <si>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</si>
  <si>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</si>
  <si>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</si>
  <si>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</si>
  <si>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</si>
  <si>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</si>
  <si>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</si>
  <si>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</si>
  <si>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</si>
  <si>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</si>
  <si>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</si>
  <si>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</si>
  <si>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</si>
  <si>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</si>
  <si>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</si>
  <si>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</si>
  <si>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</si>
  <si>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</si>
  <si>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</si>
  <si>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</si>
  <si>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</si>
  <si>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</si>
  <si>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</si>
  <si>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</si>
  <si>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</si>
  <si>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</si>
  <si>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</si>
  <si>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</si>
  <si>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</si>
  <si>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</si>
  <si>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</si>
  <si>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</si>
  <si>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</si>
  <si>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</si>
  <si>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</si>
  <si>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</si>
  <si>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</si>
  <si>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</si>
  <si>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</si>
  <si>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</si>
  <si>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</si>
  <si>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</si>
  <si>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</si>
  <si>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</si>
  <si>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</si>
  <si>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</si>
  <si>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</si>
  <si>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</si>
  <si>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</si>
  <si>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</si>
  <si>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</si>
  <si>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</si>
  <si>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</si>
  <si>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</si>
  <si>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</si>
  <si>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</si>
  <si>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</si>
  <si>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</si>
  <si>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</si>
  <si>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</si>
  <si>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</si>
  <si>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</si>
  <si>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</si>
  <si>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</si>
  <si>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</si>
  <si>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</si>
  <si>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</si>
  <si>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</si>
  <si>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</si>
  <si>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</si>
  <si>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</si>
  <si>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</si>
  <si>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</si>
  <si>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</si>
  <si>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</si>
  <si>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</si>
  <si>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</si>
  <si>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</si>
  <si>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</si>
  <si>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</si>
  <si>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</si>
  <si>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</si>
  <si>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</si>
  <si>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</si>
  <si>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</si>
  <si>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</si>
  <si>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</si>
  <si>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</si>
  <si>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</si>
  <si>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</si>
  <si>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</si>
  <si>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</si>
  <si>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</si>
  <si>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</si>
  <si>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</si>
  <si>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</si>
  <si>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</si>
  <si>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</si>
  <si>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</si>
  <si>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</si>
  <si>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</si>
  <si>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</si>
  <si>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</si>
  <si>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</si>
  <si>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</si>
  <si>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</si>
  <si>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</si>
  <si>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</si>
  <si>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</si>
  <si>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</si>
  <si>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</si>
  <si>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</si>
  <si>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</si>
  <si>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</si>
  <si>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</si>
  <si>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</si>
  <si>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</si>
  <si>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</si>
  <si>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</si>
  <si>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</si>
  <si>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</si>
  <si>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</si>
  <si>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</si>
  <si>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</si>
  <si>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</si>
  <si>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</si>
  <si>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</si>
  <si>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</si>
  <si>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</si>
  <si>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</si>
  <si>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</si>
  <si>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</si>
  <si>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</si>
  <si>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</si>
  <si>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</si>
  <si>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</si>
  <si>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</si>
  <si>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</si>
  <si>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</si>
  <si>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</si>
  <si>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</si>
  <si>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</si>
  <si>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</si>
  <si>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</si>
  <si>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</si>
  <si>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</si>
  <si>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</si>
  <si>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</si>
  <si>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</si>
  <si>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</si>
  <si>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</si>
  <si>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</si>
  <si>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</si>
  <si>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</si>
  <si>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</si>
  <si>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</si>
  <si>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</si>
  <si>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</si>
  <si>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</si>
  <si>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</si>
  <si>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</si>
  <si>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</si>
  <si>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</si>
  <si>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</si>
  <si>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</si>
  <si>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</si>
  <si>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</si>
  <si>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</si>
  <si>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</si>
  <si>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</si>
  <si>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</si>
  <si>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</si>
  <si>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</si>
  <si>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</si>
  <si>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</si>
  <si>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</si>
  <si>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</si>
  <si>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</si>
  <si>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</si>
  <si>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</si>
  <si>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</si>
  <si>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</si>
  <si>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</si>
  <si>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</si>
  <si>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</si>
  <si>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</si>
  <si>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</si>
  <si>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</si>
  <si>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</si>
  <si>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</si>
  <si>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</si>
  <si>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</si>
  <si>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</si>
  <si>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</si>
  <si>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</si>
  <si>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</si>
  <si>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</si>
  <si>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</si>
  <si>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</si>
  <si>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</si>
  <si>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</si>
  <si>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</si>
  <si>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</si>
  <si>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</si>
  <si>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</si>
  <si>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</si>
  <si>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</si>
  <si>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</si>
  <si>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</si>
  <si>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</si>
  <si>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</si>
  <si>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</si>
  <si>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</si>
  <si>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</si>
  <si>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</si>
  <si>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</si>
  <si>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</si>
  <si>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</si>
  <si>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</si>
  <si>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</si>
  <si>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</si>
  <si>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</si>
  <si>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</si>
  <si>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</si>
  <si>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</si>
  <si>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</si>
  <si>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</si>
  <si>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</si>
  <si>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</si>
  <si>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</si>
  <si>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</si>
  <si>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</si>
  <si>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</si>
  <si>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</si>
  <si>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</si>
  <si>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</si>
  <si>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</si>
  <si>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</si>
  <si>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</si>
  <si>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</si>
  <si>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</si>
  <si>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</si>
  <si>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</si>
  <si>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</si>
  <si>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</si>
  <si>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</si>
  <si>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</si>
  <si>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</si>
  <si>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</si>
  <si>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</si>
  <si>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</si>
  <si>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</si>
  <si>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</si>
  <si>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</si>
  <si>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</si>
  <si>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</si>
  <si>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</si>
  <si>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</si>
  <si>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</si>
  <si>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</si>
  <si>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</si>
  <si>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</si>
  <si>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</si>
  <si>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</si>
  <si>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</si>
  <si>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</si>
  <si>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</si>
  <si>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</si>
  <si>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</si>
  <si>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</si>
  <si>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</si>
  <si>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</si>
  <si>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</si>
  <si>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</si>
  <si>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</si>
  <si>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</si>
  <si>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</si>
  <si>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</si>
  <si>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</si>
  <si>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</si>
  <si>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</si>
  <si>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</si>
  <si>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</si>
  <si>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</si>
  <si>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</si>
  <si>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</si>
  <si>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</si>
  <si>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</si>
  <si>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</si>
  <si>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</si>
  <si>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</si>
  <si>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</si>
  <si>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</si>
  <si>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</si>
  <si>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</si>
  <si>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</si>
  <si>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</si>
  <si>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</si>
  <si>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</si>
  <si>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</si>
  <si>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</si>
  <si>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</si>
  <si>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</si>
  <si>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</si>
  <si>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</si>
  <si>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</si>
  <si>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</si>
  <si>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</si>
  <si>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</si>
  <si>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</si>
  <si>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</si>
  <si>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</si>
  <si>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</si>
  <si>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</si>
  <si>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</si>
  <si>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</si>
  <si>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</si>
  <si>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</si>
  <si>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</si>
  <si>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</si>
  <si>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</si>
  <si>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</si>
  <si>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</si>
  <si>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</si>
  <si>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</si>
  <si>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</si>
  <si>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</si>
  <si>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</si>
  <si>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</si>
  <si>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</si>
  <si>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</si>
  <si>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</si>
  <si>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</si>
  <si>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</si>
  <si>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</si>
  <si>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</si>
  <si>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</si>
  <si>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</si>
  <si>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</si>
  <si>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</si>
  <si>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</si>
  <si>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</si>
  <si>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</si>
  <si>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</si>
  <si>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</si>
  <si>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</si>
  <si>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</si>
  <si>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</si>
  <si>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</si>
  <si>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</si>
  <si>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</si>
  <si>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</si>
  <si>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</si>
  <si>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</si>
  <si>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</si>
  <si>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</si>
  <si>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</si>
  <si>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</si>
  <si>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</si>
  <si>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</si>
  <si>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</si>
  <si>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</si>
  <si>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</si>
  <si>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</si>
  <si>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</si>
  <si>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</si>
  <si>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</si>
  <si>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</si>
  <si>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</si>
  <si>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</si>
  <si>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</si>
  <si>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</si>
  <si>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</si>
  <si>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</si>
  <si>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</si>
  <si>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</si>
  <si>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</si>
  <si>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</si>
  <si>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</si>
  <si>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</si>
  <si>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</si>
  <si>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</si>
  <si>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</si>
  <si>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</si>
  <si>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</si>
  <si>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</si>
  <si>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</si>
  <si>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</si>
  <si>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</si>
  <si>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</si>
  <si>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</si>
  <si>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</si>
  <si>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</si>
  <si>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</si>
  <si>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</si>
  <si>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</si>
  <si>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</si>
  <si>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</si>
  <si>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</si>
  <si>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</si>
  <si>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</si>
  <si>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</si>
  <si>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</si>
  <si>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</si>
  <si>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</si>
  <si>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</si>
  <si>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</si>
  <si>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</si>
  <si>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</si>
  <si>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</si>
  <si>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</si>
  <si>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</si>
  <si>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</si>
  <si>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</si>
  <si>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</si>
  <si>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</si>
  <si>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</si>
  <si>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</si>
  <si>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</si>
  <si>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</si>
  <si>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</si>
  <si>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</si>
  <si>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</si>
  <si>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</si>
  <si>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</si>
  <si>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</si>
  <si>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</si>
  <si>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</si>
  <si>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</si>
  <si>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</si>
  <si>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</si>
  <si>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</si>
  <si>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</si>
  <si>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</si>
  <si>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</si>
  <si>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</si>
  <si>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</si>
  <si>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</si>
  <si>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</si>
  <si>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</si>
  <si>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</si>
  <si>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</si>
  <si>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</si>
  <si>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</si>
  <si>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</si>
  <si>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</si>
  <si>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</si>
  <si>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</si>
  <si>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</si>
  <si>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</si>
  <si>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</si>
  <si>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</si>
  <si>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</si>
  <si>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</si>
  <si>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</si>
  <si>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</si>
  <si>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</si>
  <si>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</si>
  <si>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</si>
  <si>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</si>
  <si>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</si>
  <si>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</si>
  <si>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</si>
  <si>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</si>
  <si>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</si>
  <si>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</si>
  <si>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</si>
  <si>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</si>
  <si>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</si>
  <si>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</si>
  <si>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</si>
  <si>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</si>
  <si>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</si>
  <si>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</si>
  <si>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</si>
  <si>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</si>
  <si>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</si>
  <si>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</si>
  <si>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</si>
  <si>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</si>
  <si>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</si>
  <si>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</si>
  <si>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</si>
  <si>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</si>
  <si>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</si>
  <si>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</si>
  <si>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</si>
  <si>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</si>
  <si>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</si>
  <si>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</si>
  <si>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</si>
  <si>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</si>
  <si>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</si>
  <si>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</si>
  <si>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</si>
  <si>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</si>
  <si>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</si>
  <si>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</si>
  <si>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</si>
  <si>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</si>
  <si>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</si>
  <si>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</si>
  <si>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</si>
  <si>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</si>
  <si>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</si>
  <si>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</si>
  <si>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</si>
  <si>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</si>
  <si>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</si>
  <si>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</si>
  <si>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</si>
  <si>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</si>
  <si>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</si>
  <si>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</si>
  <si>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</si>
  <si>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</si>
  <si>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</si>
  <si>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</si>
  <si>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</si>
  <si>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</si>
  <si>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</si>
  <si>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</si>
  <si>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</si>
  <si>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</si>
  <si>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</si>
  <si>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</si>
  <si>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</si>
  <si>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</si>
  <si>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</si>
  <si>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</si>
  <si>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</si>
  <si>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</si>
  <si>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</si>
  <si>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</si>
  <si>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</si>
  <si>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</si>
  <si>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</si>
  <si>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</si>
  <si>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</si>
  <si>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</si>
  <si>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</si>
  <si>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</si>
  <si>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</si>
  <si>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</si>
  <si>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</si>
  <si>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</si>
  <si>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</si>
  <si>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</si>
  <si>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</si>
  <si>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</si>
  <si>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</si>
  <si>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</si>
  <si>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</si>
  <si>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</si>
  <si>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</si>
  <si>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</si>
  <si>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</si>
  <si>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</si>
  <si>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</si>
  <si>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</si>
  <si>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</si>
  <si>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</si>
  <si>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</si>
  <si>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</si>
  <si>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</si>
  <si>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</si>
  <si>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</si>
  <si>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</si>
  <si>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</si>
  <si>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</si>
  <si>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</si>
  <si>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</si>
  <si>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</si>
  <si>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</si>
  <si>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</si>
  <si>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</si>
  <si>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</si>
  <si>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</si>
  <si>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</si>
  <si>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</si>
  <si>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</si>
  <si>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</si>
  <si>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</si>
  <si>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</si>
  <si>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</si>
  <si>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</si>
  <si>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</si>
  <si>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</si>
  <si>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</si>
  <si>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</si>
  <si>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</si>
  <si>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</si>
  <si>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</si>
  <si>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</si>
  <si>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</si>
  <si>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</si>
  <si>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</si>
  <si>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</si>
  <si>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</si>
  <si>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</si>
  <si>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</si>
  <si>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</si>
  <si>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</si>
  <si>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</si>
  <si>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</si>
  <si>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</si>
  <si>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</si>
  <si>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</si>
  <si>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</si>
  <si>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</si>
  <si>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</si>
  <si>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</si>
  <si>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</si>
  <si>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</si>
  <si>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</si>
  <si>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</si>
  <si>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</si>
  <si>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</si>
  <si>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</si>
  <si>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</si>
  <si>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</si>
  <si>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</si>
  <si>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</si>
  <si>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</si>
  <si>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</si>
  <si>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</si>
  <si>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</si>
  <si>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</si>
  <si>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</si>
  <si>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</si>
  <si>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</si>
  <si>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</si>
  <si>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</si>
  <si>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</si>
  <si>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</si>
  <si>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</si>
  <si>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</si>
  <si>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</si>
  <si>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</si>
  <si>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</si>
  <si>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</si>
  <si>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</si>
  <si>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</si>
  <si>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</si>
  <si>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</si>
  <si>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</si>
  <si>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</si>
  <si>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</si>
  <si>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</si>
  <si>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</si>
  <si>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</si>
  <si>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</si>
  <si>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</si>
  <si>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</si>
  <si>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</si>
  <si>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</si>
  <si>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</si>
  <si>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</si>
  <si>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</si>
  <si>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</si>
  <si>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</si>
  <si>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</si>
  <si>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</si>
  <si>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</si>
  <si>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</si>
  <si>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</si>
  <si>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</si>
  <si>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</si>
  <si>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</si>
  <si>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</si>
  <si>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</si>
  <si>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</si>
  <si>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</si>
  <si>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</si>
  <si>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</si>
  <si>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</si>
  <si>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</si>
  <si>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</si>
  <si>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</si>
  <si>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</si>
  <si>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</si>
  <si>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</si>
  <si>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</si>
  <si>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</si>
  <si>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</si>
  <si>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</si>
  <si>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</si>
  <si>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</si>
  <si>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</si>
  <si>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</si>
  <si>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</si>
  <si>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</si>
  <si>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</si>
  <si>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</si>
  <si>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</si>
  <si>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</si>
  <si>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</si>
  <si>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</si>
  <si>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</si>
  <si>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</si>
  <si>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</si>
  <si>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</si>
  <si>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</si>
  <si>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</si>
  <si>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</si>
  <si>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</si>
  <si>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</si>
  <si>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</si>
  <si>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</si>
  <si>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</si>
  <si>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</si>
  <si>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</si>
  <si>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</si>
  <si>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</si>
  <si>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</si>
  <si>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</si>
  <si>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</si>
  <si>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</si>
  <si>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</si>
  <si>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</si>
  <si>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</si>
  <si>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</si>
  <si>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</si>
  <si>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</si>
  <si>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</si>
  <si>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</si>
  <si>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</si>
  <si>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</si>
  <si>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</si>
  <si>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</si>
  <si>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</si>
  <si>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</si>
  <si>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</si>
  <si>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</si>
  <si>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</si>
  <si>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</si>
  <si>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</si>
  <si>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</si>
  <si>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</si>
  <si>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</si>
  <si>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</si>
  <si>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</si>
  <si>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</si>
  <si>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</si>
  <si>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</si>
  <si>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</si>
  <si>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</si>
  <si>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</si>
  <si>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</si>
  <si>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</si>
  <si>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</si>
  <si>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</si>
  <si>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</si>
  <si>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</si>
  <si>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</si>
  <si>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</si>
  <si>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</si>
  <si>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</si>
  <si>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</si>
  <si>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</si>
  <si>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</si>
  <si>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</si>
  <si>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</si>
  <si>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</si>
  <si>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</si>
  <si>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</si>
  <si>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</si>
  <si>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</si>
  <si>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</si>
  <si>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</si>
  <si>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</si>
  <si>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</si>
  <si>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</si>
  <si>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</si>
  <si>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</si>
  <si>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</si>
  <si>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</si>
  <si>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</si>
  <si>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</si>
  <si>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</si>
  <si>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</si>
  <si>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</si>
  <si>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</si>
  <si>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</si>
  <si>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</si>
  <si>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</si>
  <si>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</si>
  <si>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</si>
  <si>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</si>
  <si>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</si>
  <si>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</si>
  <si>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</si>
  <si>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</si>
  <si>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</si>
  <si>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</si>
  <si>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</si>
  <si>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</si>
  <si>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</si>
  <si>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</si>
  <si>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</si>
  <si>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</si>
  <si>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</si>
  <si>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</si>
  <si>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</si>
  <si>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</si>
  <si>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</si>
  <si>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</si>
  <si>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</si>
  <si>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</si>
  <si>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</si>
  <si>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</si>
  <si>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</si>
  <si>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</si>
  <si>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</si>
  <si>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</si>
  <si>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</si>
  <si>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</si>
  <si>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</si>
  <si>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</si>
  <si>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</si>
  <si>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</si>
  <si>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</si>
  <si>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</si>
  <si>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</si>
  <si>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</si>
  <si>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</si>
  <si>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</si>
  <si>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</si>
  <si>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</si>
  <si>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</si>
  <si>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</si>
  <si>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</si>
  <si>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</si>
  <si>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</si>
  <si>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</si>
  <si>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</si>
  <si>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</si>
  <si>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</si>
  <si>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</si>
  <si>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</si>
  <si>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</si>
  <si>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</si>
  <si>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</si>
  <si>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</si>
  <si>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</si>
  <si>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</si>
  <si>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</si>
  <si>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</si>
  <si>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</si>
  <si>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</si>
  <si>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</si>
  <si>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</si>
  <si>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</si>
  <si>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</si>
  <si>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</si>
  <si>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</si>
  <si>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</si>
  <si>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</si>
  <si>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</si>
  <si>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</si>
  <si>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</si>
  <si>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</si>
  <si>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</si>
  <si>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</si>
  <si>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</si>
  <si>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</si>
  <si>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</si>
  <si>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</si>
  <si>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</si>
  <si>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</si>
  <si>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</si>
  <si>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</si>
  <si>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</si>
  <si>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</si>
  <si>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</si>
  <si>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</si>
  <si>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</si>
  <si>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</si>
  <si>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</si>
  <si>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</si>
  <si>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</si>
  <si>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</si>
  <si>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</si>
  <si>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</si>
  <si>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</si>
  <si>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</si>
  <si>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</si>
  <si>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</si>
  <si>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</si>
  <si>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</si>
  <si>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</si>
  <si>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</si>
  <si>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</si>
  <si>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</si>
  <si>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</si>
  <si>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</si>
  <si>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</si>
  <si>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</si>
  <si>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</si>
  <si>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</si>
  <si>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</si>
  <si>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</si>
  <si>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</si>
  <si>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</si>
  <si>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</si>
  <si>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</si>
  <si>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</si>
  <si>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</si>
  <si>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</si>
  <si>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</si>
  <si>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</si>
  <si>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</si>
  <si>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</si>
  <si>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</si>
  <si>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</si>
  <si>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</si>
  <si>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</si>
  <si>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</si>
  <si>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</si>
  <si>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</si>
  <si>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</si>
  <si>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</si>
  <si>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</si>
  <si>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</si>
  <si>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</si>
  <si>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</si>
  <si>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</si>
  <si>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</si>
  <si>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</si>
  <si>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</si>
  <si>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</si>
  <si>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</si>
  <si>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</si>
  <si>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</si>
  <si>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</si>
  <si>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</si>
  <si>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</si>
  <si>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</si>
  <si>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</si>
  <si>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</si>
  <si>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</si>
  <si>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</si>
  <si>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</si>
  <si>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</si>
  <si>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</si>
  <si>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</si>
  <si>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</si>
  <si>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</si>
  <si>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</si>
  <si>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</si>
  <si>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</si>
  <si>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</si>
  <si>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</si>
  <si>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</si>
  <si>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</si>
  <si>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</si>
  <si>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</si>
  <si>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</si>
  <si>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</si>
  <si>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</si>
  <si>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</si>
  <si>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</si>
  <si>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</si>
  <si>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</si>
  <si>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</si>
  <si>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</si>
  <si>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</si>
  <si>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</si>
  <si>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</si>
  <si>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</si>
  <si>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</si>
  <si>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</si>
  <si>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</si>
  <si>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</si>
  <si>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</si>
  <si>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</si>
  <si>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</si>
  <si>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</si>
  <si>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</si>
  <si>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</si>
  <si>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</si>
  <si>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</si>
  <si>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</si>
  <si>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</si>
  <si>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</si>
  <si>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</si>
  <si>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</si>
  <si>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</si>
  <si>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</si>
  <si>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</si>
  <si>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</si>
  <si>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</si>
  <si>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</si>
  <si>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</si>
  <si>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</si>
  <si>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</si>
  <si>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</si>
  <si>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</si>
  <si>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</si>
  <si>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</si>
  <si>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</si>
  <si>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</si>
  <si>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</si>
  <si>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</si>
  <si>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</si>
  <si>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</si>
  <si>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</si>
  <si>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</si>
  <si>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</si>
  <si>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</si>
  <si>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</si>
  <si>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</si>
  <si>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</si>
  <si>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</si>
  <si>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</si>
  <si>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</si>
  <si>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</si>
  <si>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</si>
  <si>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</si>
  <si>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</si>
  <si>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</si>
  <si>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</si>
  <si>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</si>
  <si>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</si>
  <si>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</si>
  <si>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</si>
  <si>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</si>
  <si>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</si>
  <si>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</si>
  <si>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</si>
  <si>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</si>
  <si>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</si>
  <si>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</si>
  <si>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</si>
  <si>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</si>
  <si>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</si>
  <si>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</si>
  <si>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</si>
  <si>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</si>
  <si>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</si>
  <si>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</si>
  <si>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</si>
  <si>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</si>
  <si>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</si>
  <si>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</si>
  <si>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</si>
  <si>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</si>
  <si>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</si>
  <si>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</si>
  <si>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</si>
  <si>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</si>
  <si>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</si>
  <si>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</si>
  <si>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</si>
  <si>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</si>
  <si>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</si>
  <si>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</si>
  <si>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</si>
  <si>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</si>
  <si>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</si>
  <si>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</si>
  <si>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</si>
  <si>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</si>
  <si>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</si>
  <si>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</si>
  <si>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</si>
  <si>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</si>
  <si>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</si>
  <si>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</si>
  <si>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</si>
  <si>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</si>
  <si>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</si>
  <si>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</si>
  <si>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</si>
  <si>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</si>
  <si>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</si>
  <si>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</si>
  <si>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</si>
  <si>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</si>
  <si>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</si>
  <si>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</si>
  <si>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</si>
  <si>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</si>
  <si>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</si>
  <si>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</si>
  <si>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</si>
  <si>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</si>
  <si>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</si>
  <si>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</si>
  <si>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</si>
  <si>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</si>
  <si>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</si>
  <si>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</si>
  <si>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</si>
  <si>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</si>
  <si>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</si>
  <si>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</si>
  <si>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</si>
  <si>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</si>
  <si>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</si>
  <si>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</si>
  <si>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</si>
  <si>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</si>
  <si>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</si>
  <si>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</si>
  <si>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</si>
  <si>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</si>
  <si>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</si>
  <si>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</si>
  <si>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</si>
  <si>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</si>
  <si>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</si>
  <si>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</si>
  <si>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</si>
  <si>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</si>
  <si>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</si>
  <si>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</si>
  <si>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</si>
  <si>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</si>
  <si>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</si>
  <si>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</si>
  <si>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</si>
  <si>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</si>
  <si>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</si>
  <si>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</si>
  <si>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</si>
  <si>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</si>
  <si>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</si>
  <si>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</si>
  <si>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</si>
  <si>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</si>
  <si>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</si>
  <si>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</si>
  <si>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</si>
  <si>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</si>
  <si>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</si>
  <si>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</si>
  <si>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</si>
  <si>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</si>
  <si>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</si>
  <si>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</si>
  <si>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</si>
  <si>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</si>
  <si>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</si>
  <si>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</si>
  <si>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</si>
  <si>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</si>
  <si>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</si>
  <si>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</si>
  <si>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</si>
  <si>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</si>
  <si>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</si>
  <si>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</si>
  <si>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</si>
  <si>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</si>
  <si>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</si>
  <si>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</si>
  <si>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</si>
  <si>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</si>
  <si>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</si>
  <si>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</si>
  <si>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</si>
  <si>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</si>
  <si>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</si>
  <si>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</si>
  <si>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</si>
  <si>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</si>
  <si>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</si>
  <si>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</si>
  <si>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</si>
  <si>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</si>
  <si>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</si>
  <si>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</si>
  <si>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</si>
  <si>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</si>
  <si>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</si>
  <si>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</si>
  <si>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</si>
  <si>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</si>
  <si>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</si>
  <si>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</si>
  <si>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</si>
  <si>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</si>
  <si>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</si>
  <si>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</si>
  <si>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</si>
  <si>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</si>
  <si>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</si>
  <si>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</si>
  <si>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</si>
  <si>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</si>
  <si>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</si>
  <si>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</si>
  <si>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</si>
  <si>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</si>
  <si>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</si>
  <si>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</si>
  <si>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</si>
  <si>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</si>
  <si>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</si>
  <si>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</si>
  <si>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</si>
  <si>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</si>
  <si>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</si>
  <si>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</si>
  <si>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</si>
  <si>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</si>
  <si>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</si>
  <si>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</si>
  <si>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</si>
  <si>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</si>
  <si>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</si>
  <si>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</si>
  <si>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</si>
  <si>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</si>
  <si>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</si>
  <si>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</si>
  <si>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</si>
  <si>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</si>
  <si>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</si>
  <si>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</si>
  <si>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</si>
  <si>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</si>
  <si>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</si>
  <si>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</si>
  <si>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</si>
  <si>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</si>
  <si>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</si>
  <si>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</si>
  <si>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</si>
  <si>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</si>
  <si>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</si>
  <si>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</si>
  <si>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</si>
  <si>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</si>
  <si>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</si>
  <si>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</si>
  <si>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</si>
  <si>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</si>
  <si>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</si>
  <si>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</si>
  <si>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</si>
  <si>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</si>
  <si>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</si>
  <si>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</si>
  <si>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</si>
  <si>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</si>
  <si>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</si>
  <si>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</si>
  <si>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</si>
  <si>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</si>
  <si>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</si>
  <si>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</si>
  <si>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</si>
  <si>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</si>
  <si>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</si>
  <si>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</si>
  <si>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</si>
  <si>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</si>
  <si>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</si>
  <si>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</si>
  <si>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</si>
  <si>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</si>
  <si>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</si>
  <si>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</si>
  <si>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</si>
  <si>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</si>
  <si>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</si>
  <si>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</si>
  <si>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</si>
  <si>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</si>
  <si>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</si>
  <si>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</si>
  <si>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</si>
  <si>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</si>
  <si>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</si>
  <si>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</si>
  <si>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</si>
  <si>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</si>
  <si>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</si>
  <si>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</si>
  <si>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</si>
  <si>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</si>
  <si>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</si>
  <si>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</si>
  <si>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</si>
  <si>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</si>
  <si>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</si>
  <si>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</si>
  <si>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</si>
  <si>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</si>
  <si>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</si>
  <si>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</si>
  <si>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</si>
  <si>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</si>
  <si>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</si>
  <si>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</si>
  <si>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</si>
  <si>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</si>
  <si>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</si>
  <si>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</si>
  <si>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</si>
  <si>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</si>
  <si>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</si>
  <si>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</si>
  <si>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</si>
  <si>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</si>
  <si>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</si>
  <si>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</si>
  <si>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</si>
  <si>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</si>
  <si>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</si>
  <si>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</si>
  <si>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</si>
  <si>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</si>
  <si>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</si>
  <si>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</si>
  <si>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</si>
  <si>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</si>
  <si>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</si>
  <si>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</si>
  <si>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</si>
  <si>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</si>
  <si>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</si>
  <si>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</si>
  <si>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</si>
  <si>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</si>
  <si>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</si>
  <si>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</si>
  <si>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</si>
  <si>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</si>
  <si>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</si>
  <si>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</si>
  <si>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</si>
  <si>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</si>
  <si>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</si>
  <si>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</si>
  <si>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</si>
  <si>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</si>
  <si>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</si>
  <si>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</si>
  <si>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</si>
  <si>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</si>
  <si>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</si>
  <si>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</si>
  <si>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</si>
  <si>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</si>
  <si>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</si>
  <si>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</si>
  <si>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</si>
  <si>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</si>
  <si>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</si>
  <si>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</si>
  <si>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</si>
  <si>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</si>
  <si>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</si>
  <si>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</si>
  <si>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</si>
  <si>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</si>
  <si>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</si>
  <si>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</si>
  <si>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</si>
  <si>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</si>
  <si>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</si>
  <si>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</si>
  <si>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</si>
  <si>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</si>
  <si>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</si>
  <si>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</si>
  <si>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</si>
  <si>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</si>
  <si>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</si>
  <si>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</si>
  <si>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</si>
  <si>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</si>
  <si>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</si>
  <si>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</si>
  <si>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</si>
  <si>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</si>
  <si>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</si>
  <si>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</si>
  <si>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</si>
  <si>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</si>
  <si>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</si>
  <si>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</si>
  <si>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</si>
  <si>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</si>
  <si>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</si>
  <si>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</si>
  <si>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</si>
  <si>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</si>
  <si>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</si>
  <si>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</si>
  <si>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</si>
  <si>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</si>
  <si>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</si>
  <si>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</si>
  <si>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</si>
  <si>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</si>
  <si>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</si>
  <si>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</si>
  <si>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</si>
  <si>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</si>
  <si>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</si>
  <si>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</si>
  <si>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</si>
  <si>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</si>
  <si>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</si>
  <si>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</si>
  <si>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</si>
  <si>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</si>
  <si>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</si>
  <si>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</si>
  <si>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</si>
  <si>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</si>
  <si>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</si>
  <si>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</si>
  <si>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</si>
  <si>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</si>
  <si>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</si>
  <si>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</si>
  <si>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</si>
  <si>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</si>
  <si>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</si>
  <si>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</si>
  <si>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</si>
  <si>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</si>
  <si>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</si>
  <si>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</si>
  <si>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</si>
  <si>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</si>
  <si>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</si>
  <si>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</si>
  <si>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</si>
  <si>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</si>
  <si>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</si>
  <si>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</si>
  <si>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</si>
  <si>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</si>
  <si>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</si>
  <si>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</si>
  <si>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</si>
  <si>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</si>
  <si>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</si>
  <si>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</si>
  <si>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</si>
  <si>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</si>
  <si>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</si>
  <si>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</si>
  <si>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</si>
  <si>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</si>
  <si>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</si>
  <si>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</si>
  <si>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</si>
  <si>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</si>
  <si>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</si>
  <si>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</si>
  <si>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</si>
  <si>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</si>
  <si>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</si>
  <si>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</si>
  <si>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</si>
  <si>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</si>
  <si>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</si>
  <si>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</si>
  <si>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</si>
  <si>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</si>
  <si>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</si>
  <si>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</si>
  <si>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</si>
  <si>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</si>
  <si>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</si>
  <si>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</si>
  <si>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</si>
  <si>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</si>
  <si>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</si>
  <si>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</si>
  <si>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</si>
  <si>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</si>
  <si>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</si>
  <si>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</si>
  <si>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</si>
  <si>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</si>
  <si>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</si>
  <si>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</si>
  <si>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</si>
  <si>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</si>
  <si>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</si>
  <si>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</si>
  <si>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</si>
  <si>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</si>
  <si>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</si>
  <si>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</si>
  <si>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</si>
  <si>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</si>
  <si>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</si>
  <si>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</si>
  <si>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</si>
  <si>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</si>
  <si>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</si>
  <si>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</si>
  <si>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</si>
  <si>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</si>
  <si>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</si>
  <si>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</si>
  <si>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</si>
  <si>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</si>
  <si>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</si>
  <si>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</si>
  <si>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</si>
  <si>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</si>
  <si>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</si>
  <si>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</si>
  <si>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</si>
  <si>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</si>
  <si>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</si>
  <si>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</si>
  <si>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</si>
  <si>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</si>
  <si>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</si>
  <si>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</si>
  <si>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</si>
  <si>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</si>
  <si>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</si>
  <si>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</si>
  <si>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</si>
  <si>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</si>
  <si>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</si>
  <si>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</si>
  <si>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</si>
  <si>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</si>
  <si>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</si>
  <si>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</si>
  <si>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</si>
  <si>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</si>
  <si>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</si>
  <si>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</si>
  <si>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</si>
  <si>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</si>
  <si>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</si>
  <si>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</si>
  <si>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</si>
  <si>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</si>
  <si>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</si>
  <si>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</si>
  <si>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</si>
  <si>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</si>
  <si>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</si>
  <si>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</si>
  <si>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</si>
  <si>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</si>
  <si>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</si>
  <si>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</si>
  <si>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</si>
  <si>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</si>
  <si>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</si>
  <si>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</si>
  <si>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</si>
  <si>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</si>
  <si>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</si>
  <si>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</si>
  <si>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</si>
  <si>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</si>
  <si>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</si>
  <si>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</si>
  <si>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</si>
  <si>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</si>
  <si>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</si>
  <si>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</si>
  <si>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</si>
  <si>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</si>
  <si>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</si>
  <si>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</si>
  <si>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</si>
  <si>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</si>
  <si>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</si>
  <si>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</si>
  <si>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</si>
  <si>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</si>
  <si>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</si>
  <si>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</si>
  <si>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</si>
  <si>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</si>
  <si>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</si>
  <si>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</si>
  <si>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</si>
  <si>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</si>
  <si>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</si>
  <si>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</si>
  <si>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</si>
  <si>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</si>
  <si>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</si>
  <si>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</si>
  <si>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</si>
  <si>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</si>
  <si>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</si>
  <si>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</si>
  <si>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</si>
  <si>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</si>
  <si>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</si>
  <si>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</si>
  <si>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</si>
  <si>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</si>
  <si>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</si>
  <si>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</si>
  <si>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</si>
  <si>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</si>
  <si>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</si>
  <si>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</si>
  <si>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</si>
  <si>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</si>
  <si>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</si>
  <si>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</si>
  <si>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</si>
  <si>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</si>
  <si>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</si>
  <si>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</si>
  <si>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</si>
  <si>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</si>
  <si>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</si>
  <si>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</si>
  <si>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</si>
  <si>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</si>
  <si>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</si>
  <si>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</si>
  <si>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</si>
  <si>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</si>
  <si>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</si>
  <si>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</si>
  <si>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</si>
  <si>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</si>
  <si>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</si>
  <si>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</si>
  <si>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</si>
  <si>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</si>
  <si>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</si>
  <si>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</si>
  <si>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</si>
  <si>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</si>
  <si>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</si>
  <si>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</si>
  <si>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</si>
  <si>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</si>
  <si>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</si>
  <si>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</si>
  <si>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</si>
  <si>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</si>
  <si>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</si>
  <si>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</si>
  <si>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</si>
  <si>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</si>
  <si>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</si>
  <si>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</si>
  <si>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</si>
  <si>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</si>
  <si>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</si>
  <si>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</si>
  <si>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</si>
  <si>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</si>
  <si>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</si>
  <si>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</si>
  <si>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</si>
  <si>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</si>
  <si>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</si>
  <si>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</si>
  <si>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</si>
  <si>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</si>
  <si>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</si>
  <si>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</si>
  <si>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</si>
  <si>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</si>
  <si>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</si>
  <si>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</si>
  <si>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</si>
  <si>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</si>
  <si>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</si>
  <si>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</si>
  <si>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</si>
  <si>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</si>
  <si>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</si>
  <si>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</si>
  <si>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</si>
  <si>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</si>
  <si>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</si>
  <si>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</si>
  <si>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</si>
  <si>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</si>
  <si>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</si>
  <si>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</si>
  <si>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</si>
  <si>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</si>
  <si>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</si>
  <si>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</si>
  <si>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</si>
  <si>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</si>
  <si>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</si>
  <si>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</si>
  <si>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</si>
  <si>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</si>
  <si>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</si>
  <si>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</si>
  <si>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</si>
  <si>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</si>
  <si>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</si>
  <si>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</si>
  <si>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</si>
  <si>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</si>
  <si>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</si>
  <si>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</si>
  <si>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</si>
  <si>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</si>
  <si>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</si>
  <si>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</si>
  <si>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</si>
  <si>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</si>
  <si>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</si>
  <si>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</si>
  <si>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</si>
  <si>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</si>
  <si>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</si>
  <si>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</si>
  <si>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</si>
  <si>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</si>
  <si>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</si>
  <si>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</si>
  <si>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</si>
  <si>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</si>
  <si>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</si>
  <si>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</si>
  <si>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</si>
  <si>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</si>
  <si>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</si>
  <si>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</si>
  <si>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</si>
  <si>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</si>
  <si>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</si>
  <si>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</si>
  <si>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</si>
  <si>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</si>
  <si>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</si>
  <si>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</si>
  <si>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</si>
  <si>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</si>
  <si>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</si>
  <si>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</si>
  <si>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</si>
  <si>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</si>
  <si>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</si>
  <si>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</si>
  <si>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</si>
  <si>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</si>
  <si>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</si>
  <si>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</si>
  <si>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</si>
  <si>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</si>
  <si>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</si>
  <si>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</si>
  <si>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</si>
  <si>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</si>
  <si>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</si>
  <si>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</si>
  <si>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</si>
  <si>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</si>
  <si>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</si>
  <si>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</si>
  <si>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</si>
  <si>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</si>
  <si>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</si>
  <si>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</si>
  <si>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</si>
  <si>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</si>
  <si>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</si>
  <si>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</si>
  <si>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</si>
  <si>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</si>
  <si>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</si>
  <si>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</si>
  <si>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</si>
  <si>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</si>
  <si>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</si>
  <si>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</si>
  <si>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</si>
  <si>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</si>
  <si>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</si>
  <si>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</si>
  <si>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</si>
  <si>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</si>
  <si>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</si>
  <si>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</si>
  <si>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</si>
  <si>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</si>
  <si>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</si>
  <si>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</si>
  <si>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</si>
  <si>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</si>
  <si>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</si>
  <si>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</si>
  <si>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</si>
  <si>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</si>
  <si>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</si>
  <si>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</si>
  <si>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</si>
  <si>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</si>
  <si>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</si>
  <si>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</si>
  <si>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</si>
  <si>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</si>
  <si>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</si>
  <si>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</si>
  <si>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</si>
  <si>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</si>
  <si>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</si>
  <si>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</si>
  <si>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</si>
  <si>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</si>
  <si>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</si>
  <si>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</si>
  <si>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</si>
  <si>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</si>
  <si>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</si>
  <si>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</si>
  <si>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</si>
  <si>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</si>
  <si>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</si>
  <si>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</si>
  <si>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</si>
  <si>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</si>
  <si>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</si>
  <si>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</si>
  <si>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</si>
  <si>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</si>
  <si>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</si>
  <si>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</si>
  <si>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</si>
  <si>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</si>
  <si>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</si>
  <si>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</si>
  <si>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</si>
  <si>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</si>
  <si>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</si>
  <si>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</si>
  <si>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</si>
  <si>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</si>
  <si>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</si>
  <si>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</si>
  <si>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</si>
  <si>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</si>
  <si>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</si>
  <si>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</si>
  <si>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</si>
  <si>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</si>
  <si>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</si>
  <si>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</si>
  <si>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</si>
  <si>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</si>
  <si>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</si>
  <si>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</si>
  <si>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</si>
  <si>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</si>
  <si>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</si>
  <si>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</si>
  <si>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</si>
  <si>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</si>
  <si>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</si>
  <si>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</si>
  <si>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</si>
  <si>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</si>
  <si>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</si>
  <si>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</si>
  <si>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</si>
  <si>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</si>
  <si>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</si>
  <si>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</si>
  <si>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</si>
  <si>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</si>
  <si>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</si>
  <si>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</si>
  <si>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</si>
  <si>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</si>
  <si>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</si>
  <si>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</si>
  <si>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</si>
  <si>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</si>
  <si>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</si>
  <si>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</si>
  <si>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</si>
  <si>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</si>
  <si>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</si>
  <si>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</si>
  <si>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</si>
  <si>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</si>
  <si>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</si>
  <si>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</si>
  <si>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</si>
  <si>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</si>
  <si>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</si>
  <si>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</si>
  <si>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</si>
  <si>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</si>
  <si>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</si>
  <si>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</si>
  <si>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</si>
  <si>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</si>
  <si>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</si>
  <si>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</si>
  <si>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</si>
  <si>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</si>
  <si>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</si>
  <si>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</si>
  <si>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</si>
  <si>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</si>
  <si>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</si>
  <si>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</si>
  <si>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</si>
  <si>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</si>
  <si>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</si>
  <si>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</si>
  <si>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</si>
  <si>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</si>
  <si>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</si>
  <si>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</si>
  <si>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</si>
  <si>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</si>
  <si>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</si>
  <si>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</si>
  <si>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</si>
  <si>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</si>
  <si>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</si>
  <si>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</si>
  <si>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</si>
  <si>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</si>
  <si>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</si>
  <si>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</si>
  <si>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</si>
  <si>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</si>
  <si>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</si>
  <si>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</si>
  <si>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</si>
  <si>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</si>
  <si>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</si>
  <si>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</si>
  <si>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</si>
  <si>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</si>
  <si>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</si>
  <si>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</si>
  <si>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</si>
  <si>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</si>
  <si>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</si>
  <si>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</si>
  <si>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</si>
  <si>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</si>
  <si>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</si>
  <si>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</si>
  <si>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</si>
  <si>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</si>
  <si>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</si>
  <si>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</si>
  <si>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</si>
  <si>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</si>
  <si>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</si>
  <si>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</si>
  <si>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</si>
  <si>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</si>
  <si>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</si>
  <si>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</si>
  <si>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</si>
  <si>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</si>
  <si>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</si>
  <si>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</si>
  <si>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</si>
  <si>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</si>
  <si>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</si>
  <si>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</si>
  <si>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</si>
  <si>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</si>
  <si>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</si>
  <si>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</si>
  <si>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</si>
  <si>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</si>
  <si>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</si>
  <si>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</si>
  <si>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</si>
  <si>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</si>
  <si>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</si>
  <si>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</si>
  <si>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</si>
  <si>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</si>
  <si>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</si>
  <si>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</si>
  <si>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</si>
  <si>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</si>
  <si>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</si>
  <si>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</si>
  <si>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</si>
  <si>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</si>
  <si>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</si>
  <si>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</si>
  <si>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</si>
  <si>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</si>
  <si>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</si>
  <si>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</si>
  <si>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</si>
  <si>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</si>
  <si>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</si>
  <si>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</si>
  <si>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</si>
  <si>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</si>
  <si>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</si>
  <si>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</si>
  <si>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</si>
  <si>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</si>
  <si>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</si>
  <si>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</si>
  <si>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</si>
  <si>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</si>
  <si>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</si>
  <si>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</si>
  <si>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</si>
  <si>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</si>
  <si>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</si>
  <si>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</si>
  <si>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</si>
  <si>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</si>
  <si>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</si>
  <si>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</si>
  <si>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</si>
  <si>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</si>
  <si>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</si>
  <si>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</si>
  <si>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</si>
  <si>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</si>
  <si>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</si>
  <si>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</si>
  <si>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</si>
  <si>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</si>
  <si>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</si>
  <si>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</si>
  <si>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</si>
  <si>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</si>
  <si>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</si>
  <si>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</si>
  <si>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</si>
  <si>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</si>
  <si>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</si>
  <si>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</si>
  <si>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</si>
  <si>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</si>
  <si>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</si>
  <si>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</si>
  <si>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</si>
  <si>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</si>
  <si>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</si>
  <si>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</si>
  <si>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</si>
  <si>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</si>
  <si>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</si>
  <si>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</si>
  <si>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</si>
  <si>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</si>
  <si>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</si>
  <si>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</si>
  <si>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</si>
  <si>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</si>
  <si>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</si>
  <si>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</si>
  <si>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</si>
  <si>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</si>
  <si>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</si>
  <si>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</si>
  <si>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</si>
  <si>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</si>
  <si>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</si>
  <si>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</si>
  <si>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</si>
  <si>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</si>
  <si>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</si>
  <si>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</si>
  <si>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</si>
  <si>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</si>
  <si>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</si>
  <si>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</si>
  <si>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</si>
  <si>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</si>
  <si>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</si>
  <si>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</si>
  <si>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</si>
  <si>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</si>
  <si>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</si>
  <si>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</si>
  <si>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</si>
  <si>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</si>
  <si>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</si>
  <si>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</si>
  <si>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</si>
  <si>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</si>
  <si>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</si>
  <si>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</si>
  <si>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</si>
  <si>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</si>
  <si>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</si>
  <si>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</si>
  <si>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</si>
  <si>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</si>
  <si>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</si>
  <si>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</si>
  <si>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</si>
  <si>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</si>
  <si>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</si>
  <si>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</si>
  <si>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</si>
  <si>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</si>
  <si>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</si>
  <si>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</si>
  <si>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</si>
  <si>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</si>
  <si>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</si>
  <si>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</si>
  <si>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</si>
  <si>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</si>
  <si>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</si>
  <si>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</si>
  <si>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</si>
  <si>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</si>
  <si>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</si>
  <si>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</si>
  <si>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</si>
  <si>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</si>
  <si>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</si>
  <si>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</si>
  <si>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</si>
  <si>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</si>
  <si>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</si>
  <si>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</si>
  <si>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</si>
  <si>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</si>
  <si>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</si>
  <si>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</si>
  <si>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</si>
  <si>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</si>
  <si>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</si>
  <si>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</si>
  <si>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</si>
  <si>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</si>
  <si>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</si>
  <si>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</si>
  <si>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</si>
  <si>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</si>
  <si>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</si>
  <si>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</si>
  <si>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</si>
  <si>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</si>
  <si>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</si>
  <si>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</si>
  <si>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</si>
  <si>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</si>
  <si>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</si>
  <si>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</si>
  <si>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</si>
  <si>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</si>
  <si>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</si>
  <si>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</si>
  <si>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</si>
  <si>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</si>
  <si>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</si>
  <si>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</si>
  <si>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</si>
  <si>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</si>
  <si>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</si>
  <si>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</si>
  <si>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</si>
  <si>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</si>
  <si>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</si>
  <si>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</si>
  <si>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</si>
  <si>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</si>
  <si>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</si>
  <si>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</si>
  <si>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</si>
  <si>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</si>
  <si>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</si>
  <si>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</si>
  <si>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</si>
  <si>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</si>
  <si>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</si>
  <si>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</si>
  <si>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</si>
  <si>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</si>
  <si>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</si>
  <si>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</si>
  <si>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</si>
  <si>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</si>
  <si>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</si>
  <si>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</si>
  <si>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</si>
  <si>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</si>
  <si>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</si>
  <si>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</si>
  <si>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</si>
  <si>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</si>
  <si>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</si>
  <si>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</si>
  <si>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</si>
  <si>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</si>
  <si>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</si>
  <si>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</si>
  <si>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</si>
  <si>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</si>
  <si>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</si>
  <si>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</si>
  <si>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</si>
  <si>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</si>
  <si>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</si>
  <si>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</si>
  <si>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</si>
  <si>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</si>
  <si>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</si>
  <si>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</si>
  <si>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</si>
  <si>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</si>
  <si>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</si>
  <si>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</si>
  <si>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</si>
  <si>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</si>
  <si>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</si>
  <si>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</si>
  <si>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</si>
  <si>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</si>
  <si>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</si>
  <si>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</si>
  <si>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</si>
  <si>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</si>
  <si>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</si>
  <si>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</si>
  <si>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</si>
  <si>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</si>
  <si>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</si>
  <si>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</si>
  <si>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</si>
  <si>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</si>
  <si>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</si>
  <si>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</si>
  <si>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</si>
  <si>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</si>
  <si>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</si>
  <si>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</si>
  <si>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</si>
  <si>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</si>
  <si>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</si>
  <si>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</si>
  <si>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</si>
  <si>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</si>
  <si>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</si>
  <si>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</si>
  <si>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</si>
  <si>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</si>
  <si>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</si>
  <si>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</si>
  <si>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</si>
  <si>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</si>
  <si>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</si>
  <si>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</si>
  <si>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</si>
  <si>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</si>
  <si>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</si>
  <si>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</si>
  <si>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</si>
  <si>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</si>
  <si>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</si>
  <si>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</si>
  <si>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</si>
  <si>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</si>
  <si>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</si>
  <si>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</si>
  <si>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</si>
  <si>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</si>
  <si>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</si>
  <si>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</si>
  <si>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</si>
  <si>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</si>
  <si>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</si>
  <si>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</si>
  <si>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</si>
  <si>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</si>
  <si>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</si>
  <si>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</si>
  <si>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</si>
  <si>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</si>
  <si>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</si>
  <si>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</si>
  <si>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</si>
  <si>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</si>
  <si>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</si>
  <si>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</si>
  <si>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</si>
  <si>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</si>
  <si>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</si>
  <si>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</si>
  <si>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</si>
  <si>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</si>
  <si>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</si>
  <si>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</si>
  <si>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</si>
  <si>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</si>
  <si>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</si>
  <si>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</si>
  <si>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</si>
  <si>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</si>
  <si>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</si>
  <si>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</si>
  <si>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</si>
  <si>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</si>
  <si>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</si>
  <si>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</si>
  <si>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</si>
  <si>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</si>
  <si>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</si>
  <si>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</si>
  <si>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</si>
  <si>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</si>
  <si>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</si>
  <si>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</si>
  <si>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</si>
  <si>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</si>
  <si>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</si>
  <si>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</si>
  <si>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</si>
  <si>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</si>
  <si>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</si>
  <si>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</si>
  <si>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</si>
  <si>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</si>
  <si>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</si>
  <si>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</si>
  <si>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</si>
  <si>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</si>
  <si>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</si>
  <si>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</si>
  <si>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</si>
  <si>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</si>
  <si>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</si>
  <si>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</si>
  <si>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</si>
  <si>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</si>
  <si>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</si>
  <si>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</si>
  <si>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</si>
  <si>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</si>
  <si>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</si>
  <si>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</si>
  <si>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</si>
  <si>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</si>
  <si>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</si>
  <si>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</si>
  <si>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</si>
  <si>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</si>
  <si>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</si>
  <si>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</si>
  <si>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</si>
  <si>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</si>
  <si>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</si>
  <si>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</si>
  <si>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</si>
  <si>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</si>
  <si>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</si>
  <si>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</si>
  <si>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</si>
  <si>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</si>
  <si>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</si>
  <si>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</si>
  <si>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</si>
  <si>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</si>
  <si>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</si>
  <si>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</si>
  <si>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</si>
  <si>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</si>
  <si>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</si>
  <si>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</si>
  <si>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</si>
  <si>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</si>
  <si>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</si>
  <si>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</si>
  <si>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</si>
  <si>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</si>
  <si>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</si>
  <si>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</si>
  <si>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</si>
  <si>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</si>
  <si>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</si>
  <si>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</si>
  <si>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</si>
  <si>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</si>
  <si>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</si>
  <si>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</si>
  <si>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</si>
  <si>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</si>
  <si>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</si>
  <si>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</si>
  <si>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</si>
  <si>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</si>
  <si>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</si>
  <si>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</si>
  <si>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</si>
  <si>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</si>
  <si>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</si>
  <si>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</si>
  <si>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</si>
  <si>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</si>
  <si>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</si>
  <si>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</si>
  <si>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</si>
  <si>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</si>
  <si>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</si>
  <si>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</si>
  <si>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</si>
  <si>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</si>
  <si>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</si>
  <si>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</si>
  <si>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</si>
  <si>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</si>
  <si>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</si>
  <si>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</si>
  <si>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</si>
  <si>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</si>
  <si>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</si>
  <si>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</si>
  <si>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</si>
  <si>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</si>
  <si>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</si>
  <si>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</si>
  <si>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</si>
  <si>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</si>
  <si>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</si>
  <si>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</si>
  <si>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</si>
  <si>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</si>
  <si>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</si>
  <si>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</si>
  <si>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</si>
  <si>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</si>
  <si>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</si>
  <si>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</si>
  <si>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</si>
  <si>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</si>
  <si>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</si>
  <si>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</si>
  <si>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</si>
  <si>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</si>
  <si>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</si>
  <si>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</si>
  <si>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</si>
  <si>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</si>
  <si>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</si>
  <si>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</si>
  <si>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</si>
  <si>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</si>
  <si>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</si>
  <si>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</si>
  <si>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</si>
  <si>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</si>
  <si>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</si>
  <si>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</si>
  <si>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</si>
  <si>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</si>
  <si>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</si>
  <si>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</si>
  <si>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</si>
  <si>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</si>
  <si>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</si>
  <si>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</si>
  <si>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</si>
  <si>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</si>
  <si>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</si>
  <si>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</si>
  <si>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</si>
  <si>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</si>
  <si>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</si>
  <si>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</si>
  <si>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</si>
  <si>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</si>
  <si>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</si>
  <si>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</si>
  <si>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</si>
  <si>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</si>
  <si>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</si>
  <si>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</si>
  <si>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</si>
  <si>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</si>
  <si>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</si>
  <si>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</si>
  <si>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</si>
  <si>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</si>
  <si>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</si>
  <si>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</si>
  <si>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</si>
  <si>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</si>
  <si>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</si>
  <si>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</si>
  <si>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</si>
  <si>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</si>
  <si>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</si>
  <si>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</si>
  <si>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</si>
  <si>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</si>
  <si>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</si>
  <si>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</si>
  <si>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</si>
  <si>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</si>
  <si>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</si>
  <si>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</si>
  <si>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</si>
  <si>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</si>
  <si>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</si>
  <si>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</si>
  <si>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</si>
  <si>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</si>
  <si>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</si>
  <si>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</si>
  <si>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</si>
  <si>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</si>
  <si>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</si>
  <si>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</si>
  <si>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</si>
  <si>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</si>
  <si>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</si>
  <si>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</si>
  <si>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</si>
  <si>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</si>
  <si>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</si>
  <si>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</si>
  <si>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</si>
  <si>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</si>
  <si>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</si>
  <si>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</si>
  <si>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</si>
  <si>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</si>
  <si>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</si>
  <si>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</si>
  <si>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</si>
  <si>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</si>
  <si>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</si>
  <si>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</si>
  <si>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</si>
  <si>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</si>
  <si>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</si>
  <si>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</si>
  <si>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</si>
  <si>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</si>
  <si>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</si>
  <si>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</si>
  <si>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</si>
  <si>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</si>
  <si>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</si>
  <si>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</si>
  <si>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</si>
  <si>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</si>
  <si>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</si>
  <si>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</si>
  <si>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</si>
  <si>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</si>
  <si>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</si>
  <si>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</si>
  <si>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</si>
  <si>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</si>
  <si>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</si>
  <si>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</si>
  <si>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</si>
  <si>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</si>
  <si>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</si>
  <si>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</si>
  <si>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</si>
  <si>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</si>
  <si>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</si>
  <si>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</si>
  <si>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</si>
  <si>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</si>
  <si>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</si>
  <si>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</si>
  <si>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</si>
  <si>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</si>
  <si>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</si>
  <si>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</si>
  <si>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</si>
  <si>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</si>
  <si>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</si>
  <si>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</si>
  <si>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</si>
  <si>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</si>
  <si>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</si>
  <si>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</si>
  <si>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</si>
  <si>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</si>
  <si>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</si>
  <si>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</si>
  <si>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</si>
  <si>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</si>
  <si>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</si>
  <si>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</si>
  <si>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</si>
  <si>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</si>
  <si>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</si>
  <si>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</si>
  <si>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</si>
  <si>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</si>
  <si>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</si>
  <si>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</si>
  <si>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</si>
  <si>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</si>
  <si>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</si>
  <si>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</si>
  <si>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</si>
  <si>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</si>
  <si>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</si>
  <si>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</si>
  <si>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</si>
  <si>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</si>
  <si>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</si>
  <si>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</si>
  <si>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</si>
  <si>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</si>
  <si>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</si>
  <si>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</si>
  <si>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</si>
  <si>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</si>
  <si>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</si>
  <si>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</si>
  <si>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</si>
  <si>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</si>
  <si>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</si>
  <si>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</si>
  <si>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</si>
  <si>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</si>
  <si>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</si>
  <si>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</si>
  <si>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</si>
  <si>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</si>
  <si>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</si>
  <si>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</si>
  <si>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</si>
  <si>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</si>
  <si>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</si>
  <si>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</si>
  <si>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</si>
  <si>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</si>
  <si>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</si>
  <si>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</si>
  <si>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</si>
  <si>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</si>
  <si>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</si>
  <si>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</si>
  <si>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</si>
  <si>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</si>
  <si>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</si>
  <si>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</si>
  <si>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</si>
  <si>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</si>
  <si>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</si>
  <si>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</si>
  <si>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</si>
  <si>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</si>
  <si>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</si>
  <si>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</si>
  <si>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</si>
  <si>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</si>
  <si>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</si>
  <si>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</si>
  <si>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</si>
  <si>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</si>
  <si>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</si>
  <si>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</si>
  <si>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</si>
  <si>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</si>
  <si>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</si>
  <si>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</si>
  <si>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</si>
  <si>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</si>
  <si>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</si>
  <si>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</si>
  <si>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</si>
  <si>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</si>
  <si>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</si>
  <si>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</si>
  <si>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</si>
  <si>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</si>
  <si>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</si>
  <si>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</si>
  <si>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</si>
  <si>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</si>
  <si>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</si>
  <si>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</si>
  <si>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</si>
  <si>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</si>
  <si>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</si>
  <si>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</si>
  <si>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</si>
  <si>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</si>
  <si>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</si>
  <si>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</si>
  <si>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</si>
  <si>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</si>
  <si>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</si>
  <si>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</si>
  <si>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</si>
  <si>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</si>
  <si>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</si>
  <si>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</si>
  <si>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</si>
  <si>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</si>
  <si>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</si>
  <si>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</si>
  <si>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</si>
  <si>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</si>
  <si>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</si>
  <si>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</si>
  <si>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</si>
  <si>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</si>
  <si>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</si>
  <si>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</si>
  <si>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</si>
  <si>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</si>
  <si>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</si>
  <si>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</si>
  <si>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</si>
  <si>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</si>
  <si>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</si>
  <si>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</si>
  <si>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</si>
  <si>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</si>
  <si>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</si>
  <si>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</si>
  <si>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</si>
  <si>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</si>
  <si>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</si>
  <si>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</si>
  <si>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</si>
  <si>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</si>
  <si>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</si>
  <si>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</si>
  <si>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</si>
  <si>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</si>
  <si>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</si>
  <si>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</si>
  <si>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</si>
  <si>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</si>
  <si>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</si>
  <si>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</si>
  <si>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</si>
  <si>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</si>
  <si>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</si>
  <si>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</si>
  <si>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</si>
  <si>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</si>
  <si>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</si>
  <si>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</si>
  <si>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</si>
  <si>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</si>
  <si>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</si>
  <si>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</si>
  <si>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</si>
  <si>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</si>
  <si>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</si>
  <si>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</si>
  <si>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</si>
  <si>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</si>
  <si>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</si>
  <si>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</si>
  <si>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</si>
  <si>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</si>
  <si>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</si>
  <si>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</si>
  <si>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</si>
  <si>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</si>
  <si>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</si>
  <si>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</si>
  <si>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</si>
  <si>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</si>
  <si>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</si>
  <si>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</si>
  <si>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</si>
  <si>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</si>
  <si>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</si>
  <si>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</si>
  <si>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</si>
  <si>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</si>
  <si>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</si>
  <si>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</si>
  <si>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</si>
  <si>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</si>
  <si>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</si>
  <si>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</si>
  <si>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</si>
  <si>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</si>
  <si>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</si>
  <si>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</si>
  <si>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</si>
  <si>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</si>
  <si>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</si>
  <si>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</si>
  <si>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</si>
  <si>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</si>
  <si>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</si>
  <si>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</si>
  <si>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</si>
  <si>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</si>
  <si>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</si>
  <si>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</si>
  <si>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</si>
  <si>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</si>
  <si>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</si>
  <si>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</si>
  <si>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</si>
  <si>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</si>
  <si>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</si>
  <si>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</si>
  <si>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</si>
  <si>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</si>
  <si>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</si>
  <si>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</si>
  <si>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</si>
  <si>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</si>
  <si>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</si>
  <si>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</si>
  <si>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</si>
  <si>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</si>
  <si>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</si>
  <si>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</si>
  <si>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</si>
  <si>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</si>
  <si>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</si>
  <si>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</si>
  <si>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</si>
  <si>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</si>
  <si>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</si>
  <si>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</si>
  <si>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</si>
  <si>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</si>
  <si>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</si>
  <si>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</si>
  <si>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</si>
  <si>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</si>
  <si>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</si>
  <si>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</si>
  <si>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</si>
  <si>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</si>
  <si>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</si>
  <si>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</si>
  <si>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</si>
  <si>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</si>
  <si>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</si>
  <si>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</si>
  <si>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</si>
  <si>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</si>
  <si>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</si>
  <si>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</si>
  <si>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</si>
  <si>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</si>
  <si>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</si>
  <si>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</si>
  <si>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</si>
  <si>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</si>
  <si>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</si>
  <si>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</si>
  <si>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</si>
  <si>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</si>
  <si>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</si>
  <si>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</si>
  <si>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</si>
  <si>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</si>
  <si>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</si>
  <si>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</si>
  <si>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</si>
  <si>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</si>
  <si>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</si>
  <si>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</si>
  <si>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</si>
  <si>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</si>
  <si>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</si>
  <si>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</si>
  <si>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</si>
  <si>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</si>
  <si>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</si>
  <si>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</si>
  <si>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</si>
  <si>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</si>
  <si>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</si>
  <si>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</si>
  <si>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</si>
  <si>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</si>
  <si>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</si>
  <si>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</si>
  <si>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</si>
  <si>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</si>
  <si>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</si>
  <si>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</si>
  <si>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</si>
  <si>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</si>
  <si>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</si>
  <si>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</si>
  <si>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</si>
  <si>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</si>
  <si>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</si>
  <si>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</si>
  <si>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</si>
  <si>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</si>
  <si>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</si>
  <si>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</si>
  <si>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</si>
  <si>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</si>
  <si>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</si>
  <si>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</si>
  <si>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</si>
  <si>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</si>
  <si>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</si>
  <si>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</si>
  <si>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</si>
  <si>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</si>
  <si>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</si>
  <si>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</si>
  <si>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</si>
  <si>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</si>
  <si>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</si>
  <si>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</si>
  <si>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</si>
  <si>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</si>
  <si>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</si>
  <si>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</si>
  <si>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</si>
  <si>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</si>
  <si>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</si>
  <si>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</si>
  <si>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</si>
  <si>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</si>
  <si>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</si>
  <si>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</si>
  <si>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</si>
  <si>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</si>
  <si>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</si>
  <si>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</si>
  <si>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</si>
  <si>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</si>
  <si>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</si>
  <si>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</si>
  <si>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</si>
  <si>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</si>
  <si>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</si>
  <si>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</si>
  <si>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</si>
  <si>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</si>
  <si>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</si>
  <si>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</si>
  <si>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</si>
  <si>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</si>
  <si>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</si>
  <si>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</si>
  <si>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</si>
  <si>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</si>
  <si>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</si>
  <si>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</si>
  <si>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</si>
  <si>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</si>
  <si>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</si>
  <si>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</si>
  <si>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</si>
  <si>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</si>
  <si>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</si>
  <si>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</si>
  <si>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</si>
  <si>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</si>
  <si>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</si>
  <si>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</si>
  <si>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</si>
  <si>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</si>
  <si>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</si>
  <si>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</si>
  <si>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</si>
  <si>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</si>
  <si>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</si>
  <si>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</si>
  <si>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</si>
  <si>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</si>
  <si>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</si>
  <si>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</si>
  <si>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</si>
  <si>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</si>
  <si>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</si>
  <si>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</si>
  <si>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</si>
  <si>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</si>
  <si>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</si>
  <si>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</si>
  <si>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</si>
  <si>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</si>
  <si>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</si>
  <si>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</si>
  <si>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</si>
  <si>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</si>
  <si>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</si>
  <si>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</si>
  <si>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</si>
  <si>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</si>
  <si>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</si>
  <si>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</si>
  <si>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</si>
  <si>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</si>
  <si>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</si>
  <si>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</si>
  <si>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</si>
  <si>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</si>
  <si>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</si>
  <si>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</si>
  <si>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</si>
  <si>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</si>
  <si>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</si>
  <si>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</si>
  <si>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</si>
  <si>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</si>
  <si>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</si>
  <si>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</si>
  <si>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</si>
  <si>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</si>
  <si>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</si>
  <si>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</si>
  <si>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</si>
  <si>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</si>
  <si>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</si>
  <si>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</si>
  <si>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</si>
  <si>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</si>
  <si>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</si>
  <si>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</si>
  <si>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</si>
  <si>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</si>
  <si>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</si>
  <si>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</si>
  <si>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</si>
  <si>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</si>
  <si>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</si>
  <si>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</si>
  <si>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</si>
  <si>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</si>
  <si>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</si>
  <si>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</si>
  <si>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</si>
  <si>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</si>
  <si>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</si>
  <si>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</si>
  <si>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</si>
  <si>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</si>
  <si>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</si>
  <si>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</si>
  <si>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</si>
  <si>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</si>
  <si>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</si>
  <si>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</si>
  <si>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</si>
  <si>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</si>
  <si>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</si>
  <si>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</si>
  <si>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</si>
  <si>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</si>
  <si>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</si>
  <si>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</si>
  <si>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</si>
  <si>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</si>
  <si>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</si>
  <si>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</si>
  <si>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</si>
  <si>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</si>
  <si>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</si>
  <si>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</si>
  <si>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</si>
  <si>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</si>
  <si>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</si>
  <si>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</si>
  <si>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</si>
  <si>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</si>
  <si>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</si>
  <si>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</si>
  <si>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</si>
  <si>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</si>
  <si>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</si>
  <si>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</si>
  <si>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</si>
  <si>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</si>
  <si>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</si>
  <si>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</si>
  <si>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</si>
  <si>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</si>
  <si>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</si>
  <si>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</si>
  <si>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</si>
  <si>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</si>
  <si>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</si>
  <si>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</si>
  <si>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</si>
  <si>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</si>
  <si>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</si>
  <si>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</si>
  <si>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</si>
  <si>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</si>
  <si>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</si>
  <si>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</si>
  <si>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</si>
  <si>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</si>
  <si>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</si>
  <si>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</si>
  <si>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</si>
  <si>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</si>
  <si>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</si>
  <si>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</si>
  <si>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</si>
  <si>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</si>
  <si>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</si>
  <si>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</si>
  <si>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</si>
  <si>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</si>
  <si>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</si>
  <si>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</si>
  <si>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</si>
  <si>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</si>
  <si>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</si>
  <si>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</si>
  <si>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</si>
  <si>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</si>
  <si>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</si>
  <si>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</si>
  <si>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</si>
  <si>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</si>
  <si>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</si>
  <si>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</si>
  <si>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</si>
  <si>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</si>
  <si>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</si>
  <si>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</si>
  <si>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</si>
  <si>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</si>
  <si>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</si>
  <si>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</si>
  <si>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</si>
  <si>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</si>
  <si>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</si>
  <si>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</si>
  <si>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</si>
  <si>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</si>
  <si>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</si>
  <si>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</si>
  <si>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</si>
  <si>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</si>
  <si>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</si>
  <si>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</si>
  <si>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</si>
  <si>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</si>
  <si>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</si>
  <si>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</si>
  <si>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</si>
  <si>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</si>
  <si>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</si>
  <si>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</si>
  <si>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</si>
  <si>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</si>
  <si>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</si>
  <si>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</si>
  <si>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</si>
  <si>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</si>
  <si>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</si>
  <si>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</si>
  <si>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</si>
  <si>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</si>
  <si>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</si>
  <si>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</si>
  <si>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</si>
  <si>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</si>
  <si>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</si>
  <si>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</si>
  <si>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</si>
  <si>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</si>
  <si>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</si>
  <si>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</si>
  <si>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</si>
  <si>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</si>
  <si>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</si>
  <si>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</si>
  <si>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</si>
  <si>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</si>
  <si>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</si>
  <si>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</si>
  <si>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</si>
  <si>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</si>
  <si>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</si>
  <si>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</si>
  <si>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</si>
  <si>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</si>
  <si>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</si>
  <si>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</si>
  <si>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</si>
  <si>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</si>
  <si>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</si>
  <si>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</si>
  <si>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</si>
  <si>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</si>
  <si>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</si>
  <si>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</si>
  <si>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</si>
  <si>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</si>
  <si>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</si>
  <si>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</si>
  <si>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</si>
  <si>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</si>
  <si>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</si>
  <si>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</si>
  <si>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</si>
  <si>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</si>
  <si>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</si>
  <si>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</si>
  <si>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</si>
  <si>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</si>
  <si>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</si>
  <si>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</si>
  <si>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</si>
  <si>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</si>
  <si>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</si>
  <si>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</si>
  <si>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</si>
  <si>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</si>
  <si>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</si>
  <si>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</si>
  <si>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</si>
  <si>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</si>
  <si>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</si>
  <si>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</si>
  <si>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</si>
  <si>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</si>
  <si>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</si>
  <si>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</si>
  <si>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</si>
  <si>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</si>
  <si>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</si>
  <si>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</si>
  <si>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</si>
  <si>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</si>
  <si>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</si>
  <si>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</si>
  <si>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</si>
  <si>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</si>
  <si>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</si>
  <si>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</si>
  <si>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</si>
  <si>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</si>
  <si>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</si>
  <si>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</si>
  <si>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</si>
  <si>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</si>
  <si>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</si>
  <si>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</si>
  <si>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</si>
  <si>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</si>
  <si>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</si>
  <si>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</si>
  <si>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</si>
  <si>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</si>
  <si>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</si>
  <si>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</si>
  <si>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</si>
  <si>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</si>
  <si>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</si>
  <si>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</si>
  <si>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</si>
  <si>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</si>
  <si>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</si>
  <si>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</si>
  <si>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</si>
  <si>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</si>
  <si>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</si>
  <si>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</si>
  <si>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</si>
  <si>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</si>
  <si>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</si>
  <si>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</si>
  <si>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</si>
  <si>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</si>
  <si>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</si>
  <si>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</si>
  <si>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</si>
  <si>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</si>
  <si>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</si>
  <si>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</si>
  <si>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</si>
  <si>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</si>
  <si>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</si>
  <si>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</si>
  <si>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</si>
  <si>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</si>
  <si>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</si>
  <si>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</si>
  <si>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</si>
  <si>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</si>
  <si>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</si>
  <si>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</si>
  <si>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</si>
  <si>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</si>
  <si>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</si>
  <si>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</si>
  <si>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</si>
  <si>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</si>
  <si>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</si>
  <si>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</si>
  <si>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</si>
  <si>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</si>
  <si>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</si>
  <si>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</si>
  <si>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</si>
  <si>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</si>
  <si>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</si>
  <si>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</si>
  <si>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</si>
  <si>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</si>
  <si>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</si>
  <si>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</si>
  <si>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</si>
  <si>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</si>
  <si>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</si>
  <si>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</si>
  <si>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</si>
  <si>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</si>
  <si>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</si>
  <si>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</si>
  <si>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</si>
  <si>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</si>
  <si>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</si>
  <si>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</si>
  <si>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</si>
  <si>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</si>
  <si>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</si>
  <si>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</si>
  <si>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</si>
  <si>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</si>
  <si>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</si>
  <si>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</si>
  <si>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</si>
  <si>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</si>
  <si>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</si>
  <si>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</si>
  <si>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</si>
  <si>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</si>
  <si>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</si>
  <si>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</si>
  <si>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</si>
  <si>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</si>
  <si>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</si>
  <si>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</si>
  <si>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</si>
  <si>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</si>
  <si>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</si>
  <si>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</si>
  <si>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</si>
  <si>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</si>
  <si>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</si>
  <si>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</si>
  <si>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</si>
  <si>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</si>
  <si>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</si>
  <si>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</si>
  <si>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</si>
  <si>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</si>
  <si>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</si>
  <si>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</si>
  <si>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</si>
  <si>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</si>
  <si>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</si>
  <si>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</si>
  <si>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</si>
  <si>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</si>
  <si>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</si>
  <si>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</si>
  <si>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</si>
  <si>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</si>
  <si>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</si>
  <si>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</si>
  <si>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</si>
  <si>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</si>
  <si>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</si>
  <si>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</si>
  <si>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</si>
  <si>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</si>
  <si>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</si>
  <si>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</si>
  <si>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</si>
  <si>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</si>
  <si>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</si>
  <si>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</si>
  <si>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</si>
  <si>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</si>
  <si>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</si>
  <si>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</si>
  <si>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</si>
  <si>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</si>
  <si>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</si>
  <si>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</si>
  <si>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</si>
  <si>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</si>
  <si>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</si>
  <si>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</si>
  <si>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</si>
  <si>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</si>
  <si>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</si>
  <si>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</si>
  <si>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</si>
  <si>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</si>
  <si>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</si>
  <si>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</si>
  <si>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</si>
  <si>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</si>
  <si>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</si>
  <si>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</si>
  <si>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</si>
  <si>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</si>
  <si>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</si>
  <si>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</si>
  <si>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</si>
  <si>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</si>
  <si>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</si>
  <si>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</si>
  <si>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</si>
  <si>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</si>
  <si>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</si>
  <si>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</si>
  <si>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</si>
  <si>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</si>
  <si>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</si>
  <si>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</si>
  <si>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</si>
  <si>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</si>
  <si>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</si>
  <si>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</si>
  <si>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</si>
  <si>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</si>
  <si>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</si>
  <si>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</si>
  <si>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</si>
  <si>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</si>
  <si>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</si>
  <si>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</si>
  <si>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</si>
  <si>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</si>
  <si>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</si>
  <si>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</si>
  <si>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</si>
  <si>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</si>
  <si>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</si>
  <si>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</si>
  <si>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</si>
  <si>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</si>
  <si>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</si>
  <si>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</si>
  <si>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</si>
  <si>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</si>
  <si>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</si>
  <si>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</si>
  <si>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</si>
  <si>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</si>
  <si>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</si>
  <si>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</si>
  <si>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</si>
  <si>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</si>
  <si>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</si>
  <si>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</si>
  <si>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</si>
  <si>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</si>
  <si>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</si>
  <si>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</si>
  <si>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</si>
  <si>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</si>
  <si>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</si>
  <si>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</si>
  <si>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</si>
  <si>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</si>
  <si>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</si>
  <si>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</si>
  <si>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</si>
  <si>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</si>
  <si>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</si>
  <si>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</si>
  <si>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</si>
  <si>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</si>
  <si>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</si>
  <si>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</si>
  <si>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</si>
  <si>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</si>
  <si>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</si>
  <si>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</si>
  <si>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</si>
  <si>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</si>
  <si>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</si>
  <si>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</si>
  <si>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</si>
  <si>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</si>
  <si>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</si>
  <si>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</si>
  <si>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</si>
  <si>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</si>
  <si>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</si>
  <si>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</si>
  <si>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</si>
  <si>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</si>
  <si>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</si>
  <si>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</si>
  <si>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</si>
  <si>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</si>
  <si>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</si>
  <si>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</si>
  <si>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</si>
  <si>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</si>
  <si>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</si>
  <si>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</si>
  <si>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</si>
  <si>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</si>
  <si>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</si>
  <si>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</si>
  <si>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</si>
  <si>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</si>
  <si>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</si>
  <si>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</si>
  <si>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</si>
  <si>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</si>
  <si>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</si>
  <si>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</si>
  <si>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</si>
  <si>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</si>
  <si>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</si>
  <si>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</si>
  <si>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</si>
  <si>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</si>
  <si>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</si>
  <si>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</si>
  <si>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</si>
  <si>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</si>
  <si>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</si>
  <si>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</si>
  <si>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</si>
  <si>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</si>
  <si>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</si>
  <si>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</si>
  <si>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</si>
  <si>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</si>
  <si>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</si>
  <si>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</si>
  <si>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</si>
  <si>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</si>
  <si>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</si>
  <si>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</si>
  <si>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</si>
  <si>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</si>
  <si>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</si>
  <si>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</si>
  <si>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</si>
  <si>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</si>
  <si>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</si>
  <si>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</si>
  <si>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</si>
  <si>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</si>
  <si>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</si>
  <si>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</si>
  <si>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</si>
  <si>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</si>
  <si>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</si>
  <si>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</si>
  <si>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</si>
  <si>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</si>
  <si>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</si>
  <si>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</si>
  <si>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</si>
  <si>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</si>
  <si>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</si>
  <si>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</si>
  <si>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</si>
  <si>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</si>
  <si>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</si>
  <si>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</si>
  <si>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</si>
  <si>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</si>
  <si>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</si>
  <si>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</si>
  <si>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</si>
  <si>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</si>
  <si>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</si>
  <si>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</si>
  <si>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</si>
  <si>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</si>
  <si>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</si>
  <si>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</si>
  <si>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</si>
  <si>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</si>
  <si>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</si>
  <si>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</si>
  <si>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</si>
  <si>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</si>
  <si>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</si>
  <si>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</si>
  <si>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</si>
  <si>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</si>
  <si>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</si>
  <si>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</si>
  <si>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</si>
  <si>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</si>
  <si>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</si>
  <si>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</si>
  <si>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</si>
  <si>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</si>
  <si>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</si>
  <si>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</si>
  <si>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</si>
  <si>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</si>
  <si>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</si>
  <si>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</si>
  <si>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</si>
  <si>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</si>
  <si>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</si>
  <si>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</si>
  <si>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</si>
  <si>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</si>
  <si>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</si>
  <si>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</si>
  <si>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</si>
  <si>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</si>
  <si>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</si>
  <si>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</si>
  <si>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</si>
  <si>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</si>
  <si>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</si>
  <si>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</si>
  <si>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</si>
  <si>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</si>
  <si>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</si>
  <si>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</si>
  <si>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</si>
  <si>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</si>
  <si>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</si>
  <si>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</si>
  <si>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</si>
  <si>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</si>
  <si>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</si>
  <si>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</si>
  <si>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</si>
  <si>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</si>
  <si>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</si>
  <si>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</si>
  <si>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</si>
  <si>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</si>
  <si>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</si>
  <si>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</si>
  <si>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</si>
  <si>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</si>
  <si>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</si>
  <si>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</si>
  <si>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</si>
  <si>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</si>
  <si>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</si>
  <si>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</si>
  <si>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</si>
  <si>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</si>
  <si>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</si>
  <si>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</si>
  <si>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</si>
  <si>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</si>
  <si>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</si>
  <si>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</si>
  <si>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</si>
  <si>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</si>
  <si>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</si>
  <si>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</si>
  <si>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</si>
  <si>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</si>
  <si>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</si>
  <si>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</si>
  <si>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</si>
  <si>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</si>
  <si>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</si>
  <si>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</si>
  <si>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</si>
  <si>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</si>
  <si>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</si>
  <si>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</si>
  <si>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</si>
  <si>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</si>
  <si>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</si>
  <si>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</si>
  <si>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</si>
  <si>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</si>
  <si>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</si>
  <si>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</si>
  <si>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</si>
  <si>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</si>
  <si>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</si>
  <si>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</si>
  <si>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</si>
  <si>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</si>
  <si>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</si>
  <si>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</si>
  <si>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</si>
  <si>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</si>
  <si>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</si>
  <si>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</si>
  <si>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</si>
  <si>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</si>
  <si>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</si>
  <si>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</si>
  <si>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</si>
  <si>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</si>
  <si>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</si>
  <si>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</si>
  <si>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</si>
  <si>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</si>
  <si>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</si>
  <si>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</si>
  <si>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</si>
  <si>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</si>
  <si>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</si>
  <si>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</si>
  <si>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</si>
  <si>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</si>
  <si>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</si>
  <si>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</si>
  <si>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</si>
  <si>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</si>
  <si>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</si>
  <si>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</si>
  <si>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</si>
  <si>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</si>
  <si>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</si>
  <si>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</si>
  <si>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</si>
  <si>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</si>
  <si>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</si>
  <si>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</si>
  <si>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</si>
  <si>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</si>
  <si>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</si>
  <si>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</si>
  <si>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</si>
  <si>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</si>
  <si>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</si>
  <si>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</si>
  <si>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</si>
  <si>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</si>
  <si>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</si>
  <si>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</si>
  <si>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</si>
  <si>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</si>
  <si>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</si>
  <si>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</si>
  <si>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</si>
  <si>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</si>
  <si>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</si>
  <si>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</si>
  <si>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</si>
  <si>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</si>
  <si>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</si>
  <si>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</si>
  <si>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</si>
  <si>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</si>
  <si>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</si>
  <si>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</si>
  <si>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</si>
  <si>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</si>
  <si>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</si>
  <si>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</si>
  <si>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</si>
  <si>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</si>
  <si>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</si>
  <si>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</si>
  <si>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</si>
  <si>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</si>
  <si>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</si>
  <si>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</si>
  <si>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</si>
  <si>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</si>
  <si>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</si>
  <si>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</si>
  <si>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</si>
  <si>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</si>
  <si>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</si>
  <si>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</si>
  <si>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</si>
  <si>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</si>
  <si>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</si>
  <si>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</si>
  <si>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</si>
  <si>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</si>
  <si>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</si>
  <si>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</si>
  <si>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</si>
  <si>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</si>
  <si>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</si>
  <si>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</si>
  <si>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</si>
  <si>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</si>
  <si>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</si>
  <si>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</si>
  <si>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</si>
  <si>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</si>
  <si>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</si>
  <si>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</si>
  <si>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</si>
  <si>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</si>
  <si>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</si>
  <si>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</si>
  <si>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</si>
  <si>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</si>
  <si>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</si>
  <si>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</si>
  <si>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</si>
  <si>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</si>
  <si>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</si>
  <si>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</si>
  <si>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</si>
  <si>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</si>
  <si>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</si>
  <si>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</si>
  <si>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</si>
  <si>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</si>
  <si>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</si>
  <si>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</si>
  <si>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</si>
  <si>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</si>
  <si>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</si>
  <si>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</si>
  <si>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</si>
  <si>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</si>
  <si>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</si>
  <si>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</si>
  <si>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</si>
  <si>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</si>
  <si>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</si>
  <si>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</si>
  <si>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</si>
  <si>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</si>
  <si>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</si>
  <si>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</si>
  <si>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</si>
  <si>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</si>
  <si>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</si>
  <si>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</si>
  <si>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</si>
  <si>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</si>
  <si>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</si>
  <si>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</si>
  <si>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</si>
  <si>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</si>
  <si>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</si>
  <si>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</si>
  <si>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</si>
  <si>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</si>
  <si>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</si>
  <si>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</si>
  <si>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</si>
  <si>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</si>
  <si>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</si>
  <si>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</si>
  <si>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</si>
  <si>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</si>
  <si>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</si>
  <si>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</si>
  <si>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</si>
  <si>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</si>
  <si>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</si>
  <si>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</si>
  <si>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</si>
  <si>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</si>
  <si>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</si>
  <si>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</si>
  <si>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</si>
  <si>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</si>
  <si>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</si>
  <si>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</si>
  <si>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</si>
  <si>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</si>
  <si>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</si>
  <si>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</si>
  <si>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</si>
  <si>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</si>
  <si>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</si>
  <si>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</si>
  <si>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</si>
  <si>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</si>
  <si>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</si>
  <si>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</si>
  <si>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</si>
  <si>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</si>
  <si>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</si>
  <si>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</si>
  <si>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</si>
  <si>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</si>
  <si>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</si>
  <si>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</si>
  <si>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</si>
  <si>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</si>
  <si>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</si>
  <si>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</si>
  <si>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</si>
  <si>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</si>
  <si>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</si>
  <si>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</si>
  <si>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</si>
  <si>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</si>
  <si>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</si>
  <si>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</si>
  <si>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</si>
  <si>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</si>
  <si>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</si>
  <si>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</si>
  <si>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</si>
  <si>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</si>
  <si>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</si>
  <si>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</si>
  <si>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</si>
  <si>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</si>
  <si>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</si>
  <si>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</si>
  <si>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</si>
  <si>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</si>
  <si>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</si>
  <si>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</si>
  <si>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</si>
  <si>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</si>
  <si>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</si>
  <si>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</si>
  <si>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</si>
  <si>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</si>
  <si>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</si>
  <si>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</si>
  <si>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</si>
  <si>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</si>
  <si>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</si>
  <si>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</si>
  <si>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</si>
  <si>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</si>
  <si>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</si>
  <si>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</si>
  <si>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</si>
  <si>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</si>
  <si>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</si>
  <si>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</si>
  <si>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</si>
  <si>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</si>
  <si>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</si>
  <si>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</si>
  <si>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</si>
  <si>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</si>
  <si>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</si>
  <si>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</si>
  <si>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</si>
  <si>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</si>
  <si>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</si>
  <si>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</si>
  <si>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</si>
  <si>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</si>
  <si>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</si>
  <si>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</si>
  <si>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</si>
  <si>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</si>
  <si>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</si>
  <si>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</si>
  <si>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</si>
  <si>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</si>
  <si>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</si>
  <si>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</si>
  <si>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</si>
  <si>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</si>
  <si>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</si>
  <si>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</si>
  <si>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</si>
  <si>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</si>
  <si>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</si>
  <si>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</si>
  <si>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</si>
  <si>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</si>
  <si>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</si>
  <si>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</si>
  <si>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</si>
  <si>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</si>
  <si>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</si>
  <si>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</si>
  <si>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</si>
  <si>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</si>
  <si>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</si>
  <si>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</si>
  <si>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</si>
  <si>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</si>
  <si>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</si>
  <si>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</si>
  <si>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</si>
  <si>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</si>
  <si>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</si>
  <si>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</si>
  <si>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</si>
  <si>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</si>
  <si>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</si>
  <si>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</si>
  <si>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</si>
  <si>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</si>
  <si>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</si>
  <si>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</si>
  <si>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</si>
  <si>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</si>
  <si>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</si>
  <si>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</si>
  <si>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</si>
  <si>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</si>
  <si>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</si>
  <si>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</si>
  <si>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</si>
  <si>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</si>
  <si>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</si>
  <si>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</si>
  <si>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</si>
  <si>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</si>
  <si>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</si>
  <si>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</si>
  <si>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</si>
  <si>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</si>
  <si>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</si>
  <si>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</si>
  <si>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</si>
  <si>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</si>
  <si>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</si>
  <si>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</si>
  <si>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</si>
  <si>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</si>
  <si>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</si>
  <si>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</si>
  <si>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</si>
  <si>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</si>
  <si>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</si>
  <si>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</si>
  <si>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</si>
  <si>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</si>
  <si>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</si>
  <si>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</si>
  <si>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</si>
  <si>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</si>
  <si>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</si>
  <si>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</si>
  <si>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</si>
  <si>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</si>
  <si>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</si>
  <si>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</si>
  <si>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</si>
  <si>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</si>
  <si>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</si>
  <si>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</si>
  <si>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</si>
  <si>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</si>
  <si>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</si>
  <si>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</si>
  <si>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</si>
  <si>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</si>
  <si>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</si>
  <si>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</si>
  <si>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</si>
  <si>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</si>
  <si>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</si>
  <si>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</si>
  <si>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</si>
  <si>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</si>
  <si>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</si>
  <si>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</si>
  <si>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</si>
  <si>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</si>
  <si>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</si>
  <si>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</si>
  <si>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</si>
  <si>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</si>
  <si>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</si>
  <si>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</si>
  <si>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</si>
  <si>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</si>
  <si>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</si>
  <si>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</si>
  <si>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</si>
  <si>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</si>
  <si>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</si>
  <si>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</si>
  <si>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</si>
  <si>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</si>
  <si>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</si>
  <si>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</si>
  <si>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</si>
  <si>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</si>
  <si>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</si>
  <si>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</si>
  <si>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</si>
  <si>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</si>
  <si>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</si>
  <si>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</si>
  <si>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</si>
  <si>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</si>
  <si>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</si>
  <si>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</si>
  <si>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</si>
  <si>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</si>
  <si>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</si>
  <si>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</si>
  <si>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</si>
  <si>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</si>
  <si>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</si>
  <si>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</si>
  <si>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</si>
  <si>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</si>
  <si>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</si>
  <si>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</si>
  <si>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</si>
  <si>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</si>
  <si>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</si>
  <si>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</si>
  <si>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</si>
  <si>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</si>
  <si>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</si>
  <si>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</si>
  <si>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</si>
  <si>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</si>
  <si>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</si>
  <si>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</si>
  <si>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PCM-20251002-00000389</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</si>
  <si>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</si>
  <si>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</si>
  <si>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</si>
  <si>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</si>
  <si>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</si>
  <si>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</si>
  <si>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</si>
  <si>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</si>
  <si>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</si>
  <si>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</si>
  <si>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</si>
  <si>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</si>
  <si>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</si>
  <si>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</si>
  <si>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</si>
  <si>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</si>
  <si>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</si>
  <si>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</si>
  <si>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</si>
  <si>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</si>
  <si>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</si>
  <si>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</si>
  <si>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</si>
  <si>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</si>
  <si>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</si>
  <si>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</si>
  <si>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</si>
  <si>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</si>
  <si>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</si>
  <si>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</si>
  <si>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</si>
  <si>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</si>
  <si>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</si>
  <si>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</si>
  <si>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</si>
  <si>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</si>
  <si>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</si>
  <si>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</si>
  <si>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</si>
  <si>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</si>
  <si>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</si>
  <si>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</si>
  <si>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</si>
  <si>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</si>
  <si>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</si>
  <si>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</si>
  <si>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</si>
  <si>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</si>
  <si>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</si>
  <si>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</si>
  <si>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</si>
  <si>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</si>
  <si>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</si>
  <si>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</si>
  <si>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</si>
  <si>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</si>
  <si>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</si>
  <si>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</si>
  <si>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</si>
  <si>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</si>
  <si>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</si>
  <si>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</si>
  <si>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</si>
  <si>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</si>
  <si>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</si>
  <si>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</si>
  <si>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</si>
  <si>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</si>
  <si>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</si>
  <si>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</si>
  <si>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</si>
  <si>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</si>
  <si>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</si>
  <si>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</si>
  <si>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</si>
  <si>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</si>
  <si>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</si>
  <si>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</si>
  <si>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</si>
  <si>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</si>
  <si>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</si>
  <si>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</si>
  <si>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</si>
  <si>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</si>
  <si>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</si>
  <si>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</si>
  <si>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</si>
  <si>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</si>
  <si>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</si>
  <si>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 &amp; ETA 50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</si>
  <si>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</si>
  <si>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</si>
  <si>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</si>
  <si>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</si>
  <si>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</si>
  <si>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</si>
  <si>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site was access night issue as located at USF area/EM Team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</si>
  <si>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</si>
  <si>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</si>
  <si>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</si>
  <si>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</si>
  <si>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</si>
  <si>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</si>
  <si>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</si>
  <si>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</si>
  <si>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</si>
  <si>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</si>
  <si>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30 MIN </t>
  </si>
  <si>
    <t>PCM-20251002-00000292</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</si>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</sst>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1">
    <sortCondition ref="H1:H7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4" totalsRowShown="0" headerRowDxfId="15" dataDxfId="14" headerRowBorderDxfId="12" tableBorderDxfId="13">
  <autoFilter ref="A1:L3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1"/>
  <sheetViews>
    <sheetView tabSelected="1" workbookViewId="0">
      <selection activeCell="D15" sqref="D1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269.33750810185302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15.716524305556959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21536</v>
      </c>
      <c r="E4" s="65" t="s">
        <v>38964</v>
      </c>
      <c r="F4" s="66">
        <v>45932.251967592594</v>
      </c>
      <c r="G4" s="67">
        <f ca="1">IFERROR(NOW()-F4,"")</f>
        <v>3.3966435184993315E-2</v>
      </c>
      <c r="H4" s="66">
        <v>45932.246921296297</v>
      </c>
      <c r="I4" s="73" t="str">
        <f>IFERROR(VLOOKUP(D4,DB!A:F,6,0),"")</f>
        <v>Generator-DG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45932.285934027779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45932.285934027779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45932.285934027779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45932.285934027779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45932.285934027779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45932.285934027779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45932.285934027779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45932.285934027779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45932.285934027779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45932.285934027779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45932.285934027779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45932.285934027779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45932.285934027779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45932.285934027779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45932.285934027779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45932.285934027779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45932.285934027779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45932.285934027779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45932.285934027779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45932.285934027779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45932.285934027779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45932.285934027779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45932.285934027779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45932.285934027779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45932.285934027779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45932.285934027779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45932.285934027779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45932.285934027779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45932.285934027779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45932.285934027779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45932.285934027779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45932.285934027779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45932.285934027779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45932.285934027779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45932.285934027779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45932.285934027779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45932.285934027779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45932.285934027779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45932.285934027779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45932.285934027779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45932.285934027779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45932.285934027779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45932.285934027779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45932.285934027779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45932.285934027779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45932.285934027779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45932.285934027779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45932.285934027779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45932.285934027779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45932.285934027779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45932.285934027779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45932.285934027779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45932.285934027779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45932.285934027779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45932.285934027779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45932.285934027779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45932.285934027779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45932.285934027779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45932.285934027779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45932.285934027779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45932.285934027779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45932.285934027779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45932.285934027779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45932.285934027779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45932.285934027779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45932.285934027779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45932.285934027779</v>
      </c>
      <c r="H71" s="68"/>
      <c r="I71" s="73" t="str">
        <f>IFERROR(VLOOKUP(D71,DB!A:F,6,0),"")</f>
        <v/>
      </c>
      <c r="J71" s="73" t="str">
        <f>IFERROR(VLOOKUP(D71,DB!A:G,7,0),"")</f>
        <v/>
      </c>
      <c r="K71" s="69"/>
      <c r="L71" s="70" t="str">
        <f>IFERROR(VLOOKUP(D71,DB!A:I,9,0),"")</f>
        <v/>
      </c>
    </row>
  </sheetData>
  <customSheetViews>
    <customSheetView guid="{F6042A99-DD27-4453-835D-0834D95730CC}" filter="1" showAutoFilter="1">
      <pageMargins left="0" right="0" top="0" bottom="0" header="0" footer="0"/>
      <autoFilter ref="B1:M1" xr:uid="{0C204DE4-450A-4981-BC14-C5A9FD1BE3D7}"/>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240.63415162036836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125.55885069444776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107.28609606481768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9.0603668981493684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0.11902407406887505</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45932.285933796295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45932.285933796295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45932.285933796295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45932.285933796295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45932.285933796295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45932.285933796295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45932.285933796295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45932.285933796295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45932.285933796295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45932.285933796295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45932.285933796295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45932.285933796295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45932.285933796295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45932.285933796295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45932.285933796295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45932.285933796295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45932.285933796295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45932.285933796295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45932.285933796295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45932.285933796295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45932.285933796295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45932.285933796295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45932.285933796295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45932.285933796295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45932.285933796295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45932.285933796295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45932.285933796295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45932.285933796295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45932.285933796295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45932.285933796295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45932.285933796295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45932.285933796295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45932.285933796295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45932.285933796295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45932.285933796295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45932.285933796295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45932.285933796295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45932.285933796295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45932.285933796295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45932.285933796295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45932.285933796295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45932.285933796295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45932.285933796295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45932.285933796295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45932.285933796295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45932.285933796295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45932.285933796295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45932.285933796295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45932.285933796295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45932.285933796295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45932.285933796295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45932.285933796295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45932.285933796295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45932.285933796295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45932.285933796295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45932.285933796295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45932.285933796295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45932.285933796295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45932.285933796295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45932.285933796295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45932.285933796295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45932.285933796295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45932.285933796295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45932.285933796295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45932.285933796295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45932.285933796295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45932.285933796295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45932.285933796295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45932.285933796295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45932.285933796295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45932.285933796295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45932.285933796295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45932.285933796295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45932.285933796295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45932.285933796295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45932.285933796295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45932.285933796295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45932.285933796295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45932.285933796295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45932.285933796295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45932.285933796295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45932.285933796295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45932.285933796295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45932.285933796295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45932.285933796295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45932.285933796295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45932.285933796295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45932.285933796295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45932.285933796295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45932.285933796295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45932.285933796295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45932.285933796295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45932.285933796295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45932.285933796295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45932.285933796295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45932.285933796295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45932.285933796295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45932.285933796295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45932.285933796295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45932.285933796295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45932.285933796295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45932.285933796295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45932.285933796295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45932.285933796295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45932.285933796295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45932.285933796295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45932.285933796295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45932.285933796295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45932.285933796295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45932.285933796295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45932.285933796295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45932.285933796295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45932.285933796295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45932.285933796295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45932.285933796295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45932.285933796295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45932.285933796295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45932.285933796295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45932.285933796295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45932.285933796295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45932.285933796295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45932.285933796295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45932.285933796295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45932.285933796295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45932.285933796295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45932.285933796295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45932.285933796295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45932.285933796295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45932.285933796295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45932.285933796295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45932.285933796295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45932.285933796295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45932.285933796295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45932.285933796295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45932.285933796295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45932.285933796295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45932.285933796295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45932.285933796295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45932.285933796295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45932.285933796295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45932.285933796295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45932.285933796295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45932.285933796295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45932.285933796295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45932.285933796295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45932.285933796295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45932.285933796295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45932.285933796295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45932.285933796295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45932.285933796295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45932.285933796295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45932.285933796295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45932.285933796295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45932.285933796295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45932.285933796295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45932.285933796295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45932.285933796295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45932.285933796295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45932.285933796295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45932.285933796295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45932.285933796295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45932.285933796295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45932.285933796295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45932.285933796295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45932.285933796295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45932.285933796295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45932.285933796295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45932.285933796295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45932.285933796295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45932.285933796295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45932.285933796295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45932.285933796295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45932.285933796295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45932.285933796295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45932.285933796295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45932.285933796295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45932.285933796295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45932.285933796295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45932.285933796295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45932.285933796295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45932.285933796295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45932.285933796295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45932.285933796295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45932.285933796295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45932.285933796295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45932.285933796295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45932.285933796295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45932.285933796295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45932.285933796295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45932.285933796295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45932.285933796295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45932.285933796295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45932.285933796295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45932.285933796295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45932.285933796295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45932.285933796295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45932.285933796295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45932.285933796295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45932.285933796295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45932.285933796295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45932.285933796295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45932.285933796295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45932.285933796295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45932.285933796295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45932.285933796295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45932.285933796295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45932.285933796295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45932.285933796295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45932.285933796295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45932.285933796295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45932.285933796295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45932.285933796295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45932.285933796295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45932.285933796295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45932.285933796295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45932.285933796295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45932.285933796295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45932.285933796295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45932.285933796295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45932.285933796295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45932.285933796295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45932.285933796295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45932.285933796295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45932.285933796295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45932.285933796295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45932.285933796295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45932.285933796295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45932.285933796295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45932.285933796295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45932.285933796295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45932.285933796295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45932.285933796295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45932.285933796295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45932.285933796295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45932.285933796295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45932.285933796295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45932.285933796295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45932.285933796295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45932.285933796295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45932.285933796295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45932.285933796295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45932.285933796295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45932.285933796295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45932.285933796295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45932.285933796295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45932.285933796295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45932.285933796295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45932.285933796295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45932.285933796295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45932.285933796295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45932.285933796295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45932.285933796295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45932.285933796295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45932.285933796295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45932.285933796295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45932.285933796295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45932.285933796295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45932.285933796295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45932.285933796295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45932.285933796295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45932.285933796295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45932.285933796295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45932.285933796295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45932.285933796295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45932.285933796295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45932.285933796295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45932.285933796295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45932.285933796295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45932.285933796295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45932.285933796295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45932.285933796295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45932.285933796295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45932.285933796295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45932.285933796295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45932.285933796295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45932.285933796295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45932.285933796295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45932.285933796295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45932.285933796295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45932.285933796295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45932.285933796295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45932.285933796295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45932.285933796295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45932.285933796295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45932.285933796295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45932.285933796295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45932.285933796295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45932.285933796295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45932.285933796295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45932.285933796295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45932.285933796295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45932.285933796295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45932.285933796295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45932.285933796295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45932.285933796295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45932.285933796295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45932.285933796295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45932.285933796295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45932.285933796295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45932.285933796295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45932.285933796295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45932.285933796295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45932.285933796295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45932.285933796295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45932.285933796295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45932.285933796295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45932.285933796295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45932.285933796295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45932.285933796295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45932.285933796295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45932.285933796295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45932.285933796295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45932.285933796295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45932.285933796295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45932.285933796295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45932.285933796295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45932.285933796295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45932.285933796295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45932.285933796295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45932.285933796295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45932.285933796295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45932.285933796295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45932.285933796295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45932.285933796295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45932.285933796295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45932.285933796295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45932.285933796295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45932.285933796295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45932.285933796295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45932.285933796295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45932.285933796295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45932.285933796295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45932.285933796295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45932.285933796295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45932.285933796295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45932.285933796295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45932.285933796295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45932.285933796295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45932.285933796295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45932.285933796295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45932.285933796295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45932.285933796295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45932.285933796295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45932.285933796295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45932.285933796295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45932.285933796295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45932.285933796295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45932.285933796295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45932.285933796295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45932.285933796295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45932.285933796295</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45932.285934027779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45932.285934027779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45932.285934027779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45932.285934027779</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45932.285934027779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45932.285934027779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45932.285934027779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45932.285934027779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45932.285934027779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45932.285934027779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45932.285934027779</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45932.285933796295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45932.285933796295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45932.285933796295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45932.285933796295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45932.285934027779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45932.285934027779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45932.285934027779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45932.285934027779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45932.285934027779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45932.285934027779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45932.285934027779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45932.285934027779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45932.285934027779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45932.285934027779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45932.285934027779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45932.285934027779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45932.285934027779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45932.285934027779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45932.285934027779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45932.285934027779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45932.285934027779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45932.285934027779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45932.285934027779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45932.285934027779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45932.285934027779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45932.285934027779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45932.285934027779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45932.285934027779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45932.285934027779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45932.285934027779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45932.285934027779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45932.285934027779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45932.285934027779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45932.285934027779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45932.285934027779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45932.285934027779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45932.285934027779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45932.285934027779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45932.285934027779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45932.285934027779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45932.285934027779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45932.285934027779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45932.285934027779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45932.285934027779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45932.285934027779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45932.285934027779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45932.285934027779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45932.285934027779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45932.285934027779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45932.285934027779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45932.285934027779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45932.285934027779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45932.285934027779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45932.285934027779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45932.285934027779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45932.285934027779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45932.285934027779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45932.285934027779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45932.285934027779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45932.285934027779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45932.285934027779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45932.285934027779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45932.285934027779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45932.285934027779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45932.285934027779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45932.285934027779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45932.285934027779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45932.285934027779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45932.285934027779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45932.285934027779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45932.285934027779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45932.285934027779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45932.285934027779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45932.285934027779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45932.285934027779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45932.285934027779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45932.285934027779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45932.285934027779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45932.285934027779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45932.285934027779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45932.285934027779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45932.285934027779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45932.285934027779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45932.285934027779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45932.285934027779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45932.285934027779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45932.285934027779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45932.285934027779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45932.285934027779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45932.285934027779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45932.285934027779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45932.285934027779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45932.285934027779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45932.285934027779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45932.285934027779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45932.285934027779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45932.285934027779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45932.285934027779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45932.285934027779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45932.285934027779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45932.285934027779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45932.285934027779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45932.285934027779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45932.285934027779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45932.285934027779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45932.285934027779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45932.285934027779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45932.285934027779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45932.285934027779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45932.285934027779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45932.285934027779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45932.285934027779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45932.285934027779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45932.285934027779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45932.285934027779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45932.285934027779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45932.285934027779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45932.285934027779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45932.285934027779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45932.285934027779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45932.285934027779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45932.285934027779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45932.285934027779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45932.285934027779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45932.285934027779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45932.285934027779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45932.285934027779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45932.285934027779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45932.285934027779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45932.285934027779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45932.285934027779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45932.285934027779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45932.285934027779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45932.285934027779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45932.285934027779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45932.285934027779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45932.285934027779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45932.285934027779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45932.285934027779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45932.285934027779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45932.285934027779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45932.285934027779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45932.285934027779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45932.285934027779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45932.285934027779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45932.285934027779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45932.285934027779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45932.285934027779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45932.285934027779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45932.285934027779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45932.285934027779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45932.285934027779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45932.285934027779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45932.285934027779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45932.285934027779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45932.285934027779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45932.285934027779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45932.285934027779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45932.285934027779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45932.285934027779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45932.285934027779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45932.285934027779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45932.285934027779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45932.285934027779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45932.285934027779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45932.285934027779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45932.285934027779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45932.285934027779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45932.285934027779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45932.285934027779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45932.285934027779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45932.285934027779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45932.285934027779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45932.285934027779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45932.285934027779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45932.285934027779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45932.285934027779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45932.285934027779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45932.285934027779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45932.285934027779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45932.285934027779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45932.285934027779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45932.285934027779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45932.285934027779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45932.285934027779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45932.285934027779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45932.285934027779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45932.285934027779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45932.285934027779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45932.285934027779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45932.285934027779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45932.285934027779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45932.285934027779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45932.285934027779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45932.285934027779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45932.285934027779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45932.285934027779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45932.285934027779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45932.285934027779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45932.285934027779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45932.285934027779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45932.285934027779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45932.285934027779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45932.285934027779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45932.285934027779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45932.285934027779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45932.285934027779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45932.285934027779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45932.285934027779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45932.285934027779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45932.285934027779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45932.285934027779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45932.285934027779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45932.285934027779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45932.285934027779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45932.285934027779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45932.285934027779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45932.285934027779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45932.285934027779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45932.285934027779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45932.285934027779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45932.285934027779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45932.285934027779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45932.285934027779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45932.285934027779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45932.285934027779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45932.285934027779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45932.285934027779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45932.285934027779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45932.285934027779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45932.285934027779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45932.285934027779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45932.285934027779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45932.285934027779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45932.285934027779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45932.285934027779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45932.285934027779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45932.285934027779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45932.285934027779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45932.285934027779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45932.285934027779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45932.285934027779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45932.285934027779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45932.285934027779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45932.285934027779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45932.285934027779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45932.285934027779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45932.285934027779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45932.285934027779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45932.285934027779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45932.285934027779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45932.285934027779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45932.285934027779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45932.285934027779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45932.285934027779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45932.285934027779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45932.285934027779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45932.285934027779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45932.285934027779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45932.285934027779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45932.285934027779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45932.285934027779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45932.285934027779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45932.285934027779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45932.285934027779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45932.285934027779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45932.285934027779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45932.285934027779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45932.285934027779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45932.285934027779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45932.285934027779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45932.285934027779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45932.285934027779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45932.285934027779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45932.285934027779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45932.285934027779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45932.285934027779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45932.285934027779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45932.285934027779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45932.285934027779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45932.285934027779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45932.285934027779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45932.285934027779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45932.285934027779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45932.285934027779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45932.285934027779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45932.285934027779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45932.285934027779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45932.285934027779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45932.285934027779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45932.285934027779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45932.285934027779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45932.285934027779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45932.285934027779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45932.285934027779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45932.285934027779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45932.285934027779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45932.285934027779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45932.285934027779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45932.285934027779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45932.285934027779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45932.285934027779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45932.285934027779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45932.285934027779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45932.285934027779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45932.285934027779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45932.285934027779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45932.285934027779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45932.285934027779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45932.285934027779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45932.285934027779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45932.285934027779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45932.285934027779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45932.285934027779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45932.285934027779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45932.285934027779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45932.285934027779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45932.285934027779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45932.285934027779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45932.285934027779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45932.285934027779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45932.285934027779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45932.285934027779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45932.285934027779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45932.285934027779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45932.285934027779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45932.285934027779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45932.285934027779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45932.285934027779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45932.285934027779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45932.285934027779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45932.285934027779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45932.285934027779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45932.285934027779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45932.285934027779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45932.285934027779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45932.285934027779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45932.285934027779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45932.285934027779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45932.285934027779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45932.285934027779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45932.285934027779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45932.285934027779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45932.285934027779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45932.285934027779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45932.285934027779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45932.285934027779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45932.285934027779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45932.285934027779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45932.285934027779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45932.285934027779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45932.285934027779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45932.285934027779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45932.285934027779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45932.285934027779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45932.285934027779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45932.285934027779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45932.285934027779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45932.285934027779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45932.285934027779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45932.285934027779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45932.285934027779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45932.285934027779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45932.285934027779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45932.285934027779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45932.285934027779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45932.285934027779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45932.285934027779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45932.285934027779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45932.285934027779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45932.285934027779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45932.285934027779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45932.285934027779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45932.285934027779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45932.285934027779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45932.285934027779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45932.285934027779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45932.285934027779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45932.285934027779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45932.285934027779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45932.285934027779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45932.285934027779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45932.285934027779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45932.285934027779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45932.285934027779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45932.285934027779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45932.285934027779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45932.285934027779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45932.285934027779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45932.285934027779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45932.285934027779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45932.285934027779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45932.285934027779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45932.285934027779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45932.285934027779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45932.285934027779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45932.285934027779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45932.285934027779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45932.285934027779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45932.285934027779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45932.285934027779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45932.285934027779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45932.285934027779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45932.285934027779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45932.285934027779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45932.285934027779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45932.285934027779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45932.285934027779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45932.285934027779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45932.285934027779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45932.285934027779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45932.285934027779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45932.285934027779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45932.285934027779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45932.285934027779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45932.285934027779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45932.285934027779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45932.285934027779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45932.285934027779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45932.285934027779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45932.285934027779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45932.285934027779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45932.285934027779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45932.285934027779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45932.285934027779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45932.285934027779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45932.285934027779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45932.285934027779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45932.285934027779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45932.285934027779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45932.285934027779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45932.285934027779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45932.285934027779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45932.285934027779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45932.285934027779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45932.285934027779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45932.285934027779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45932.285934027779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45932.285934027779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45932.285934027779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45932.285934027779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45932.285934027779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45932.285934027779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45932.285934027779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45932.285934027779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45932.285934027779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45932.285934027779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45932.285934027779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45932.285934027779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45932.285934027779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45932.285934027779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45932.285934027779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45932.285934027779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45932.285934027779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45932.285934027779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45932.285934027779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45932.285934027779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45932.285934027779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45932.285934027779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45932.285934027779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45932.285934027779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45932.285934027779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45932.285934027779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45932.285934027779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45932.285934027779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45932.285934027779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45932.285934027779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45932.285934027779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45932.285934027779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45932.285934027779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45932.285934027779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45932.285934027779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45932.285934027779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45932.285934027779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45932.285934027779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45932.285934027779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45932.285934027779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45932.285934027779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45932.285934027779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45932.285934027779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45932.285934027779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45932.285934027779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45932.285934027779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45932.285934027779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45932.285934027779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45932.285934027779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45932.285934027779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45932.285934027779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45932.285934027779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45932.285934027779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45932.285934027779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45932.285934027779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45932.285934027779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45932.285934027779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45932.285934027779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45932.285934027779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45932.285934027779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45932.285934027779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45932.285934027779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45932.285934027779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45932.285934027779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45932.285934027779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45932.285934027779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45932.285934027779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45932.285934027779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45932.285934027779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45932.285934027779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45932.285934027779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45932.285934027779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45932.285934027779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45932.285934027779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45932.285934027779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45932.285934027779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45932.285934027779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45932.285934027779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45932.285934027779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45932.285934027779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45932.285934027779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45932.285934027779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45932.285934027779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45932.285934027779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45932.285934027779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45932.285934027779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45932.285934027779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45932.285934027779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45932.285934027779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45932.285934027779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45932.285934027779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45932.285934027779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45932.285934027779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45932.285934027779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45932.285934027779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45932.285934027779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45932.285934027779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45932.285934027779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45932.285934027779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45932.285934027779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45932.285934027779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45932.285934027779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45932.285934027779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45932.285934027779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45932.285934027779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45932.285934027779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45932.285934027779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45932.285934027779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45932.285934027779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45932.285934027779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45932.285934027779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45932.285934027779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45932.285934027779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45932.285934027779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45932.285934027779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45932.285934027779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45932.285934027779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45932.285934027779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45932.285934027779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45932.285934027779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45932.285934027779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45932.285934027779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45932.285934027779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45932.285934027779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45932.285934027779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45932.285934027779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45932.285934027779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45932.285934027779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45932.285934027779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45932.285934027779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45932.285934027779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45932.285934027779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45932.285934027779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45932.285934027779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45932.285934027779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45932.285934027779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45932.285934027779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45932.285934027779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45932.285934027779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45932.285934027779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45932.285934027779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45932.285934027779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45932.285934027779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45932.285934027779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45932.285934027779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45932.285934027779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45932.285934027779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45932.285934027779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45932.285934027779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45932.285934027779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45932.285934027779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45932.285934027779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45932.285934027779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45932.285934027779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45932.285934027779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45932.285934027779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45932.285934027779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45932.285934027779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45932.285934027779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45932.285934027779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45932.285934027779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45932.285934027779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45932.285934027779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45932.285934027779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45932.285934027779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45932.285934027779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45932.285934027779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45932.285934027779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45932.285934027779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45932.285934027779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45932.285934027779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45932.285934027779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45932.285934027779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45932.285934027779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45932.285934027779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45932.285934027779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45932.285934027779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45932.285934027779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45932.285934027779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45932.285934027779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45932.285934027779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45932.285934027779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45932.285934027779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45932.285934027779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45932.285934027779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45932.285934027779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45932.285934027779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45932.285934027779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45932.285934027779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45932.285934027779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45932.285934027779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45932.285934027779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45932.285934027779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45932.285934027779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45932.285934027779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45932.285934027779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45932.285934027779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45932.285934027779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45932.285934027779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45932.285934027779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45932.285934027779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45932.285934027779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45932.285934027779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45932.285934027779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45932.285934027779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45932.285934027779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45932.285934027779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45932.285934027779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45932.285934027779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45932.285934027779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45932.285934027779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45932.285934027779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45932.285934027779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45932.285934027779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45932.285934027779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45932.285934027779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45932.285934027779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45932.285934027779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45932.285934027779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45932.285934027779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45932.285934027779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45932.285934027779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45932.285934027779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45932.285934027779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45932.285934027779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45932.285934027779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45932.285934027779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45932.285934027779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45932.285934027779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45932.285934027779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45932.285934027779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45932.285934027779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45932.285934027779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45932.285934027779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45932.285934027779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45932.285934027779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45932.285934027779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45932.285934027779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45932.285934027779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45932.285934027779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45932.285934027779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45932.285934027779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45932.285934027779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45932.285934027779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45932.285934027779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45932.285934027779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45932.285934027779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45932.285934027779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45932.285934027779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45932.285934027779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45932.285934027779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45932.285934027779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45932.285934027779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45932.285934027779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45932.285934027779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45932.285934027779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45932.285934027779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45932.285934027779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45932.285934027779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45932.285934027779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45932.285934027779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45932.285934027779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45932.285934027779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45932.285934027779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45932.285934027779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45932.285934027779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45932.285934027779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45932.285934027779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45932.285934027779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45932.285934027779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45932.285934027779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45932.285934027779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45932.285934027779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45932.285934027779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45932.285934027779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45932.285934027779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45932.285934027779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45932.285934027779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45932.285934027779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45932.285934027779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45932.285934027779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45932.285934027779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45932.285934027779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45932.285934027779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45932.285934027779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45932.285934027779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45932.285934027779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45932.285934027779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45932.285934027779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45932.285934027779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45932.285934027779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45932.285934027779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45932.285934027779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45932.285934027779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45932.285934027779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45932.285934027779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45932.285934027779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45932.285934027779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45932.285934027779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45932.285934027779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45932.285934027779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45932.285934027779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45932.285934027779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45932.285934027779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45932.285934027779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45932.285934027779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45932.285934027779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45932.285934027779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45932.285934027779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45932.285934027779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45932.285934027779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45932.285934027779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45932.285934027779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45932.285934027779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45932.285934027779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45932.285934027779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45932.285934027779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45932.285934027779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45932.285934027779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45932.285934027779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45932.285934027779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45932.285934027779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45932.285934027779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45932.285934027779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45932.285934027779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45932.285934027779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45932.285934027779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45932.285934027779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45932.285934027779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45932.285934027779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45932.285934027779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45932.285934027779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45932.285934027779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45932.285934027779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45932.285934027779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45932.285934027779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45932.285934027779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45932.285934027779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45932.285934027779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45932.285934027779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45932.285934027779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45932.285934027779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45932.285934027779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45932.285934027779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45932.285934027779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45932.285934027779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45932.285934027779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45932.285934027779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45932.285934027779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45932.285934027779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45932.285934027779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45932.285934027779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45932.285934027779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45932.285934027779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45932.285934027779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45932.285934027779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45932.285934027779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45932.285934027779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45932.285934027779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45932.285934027779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45932.285934027779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45932.285934027779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45932.285934027779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45932.285934027779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45932.285934027779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45932.285934027779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45932.285934027779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45932.285934027779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45932.285934027779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45932.285934027779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45932.285934027779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45932.285934027779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45932.285934027779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45932.285934027779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45932.285934027779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45932.285934027779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45932.285934027779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45932.285934027779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45932.285934027779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45932.285934027779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45932.285934027779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45932.285934027779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45932.285934027779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45932.285934027779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45932.285934027779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45932.285934027779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45932.285934027779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45932.285934027779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45932.285934027779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45932.285934027779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45932.285934027779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45932.285934027779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45932.285934027779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45932.285934027779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45932.285934027779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45932.285934027779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45932.285934027779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45932.285934027779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45932.285934027779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45932.285934027779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45932.285934027779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45932.285934027779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45932.285934027779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45932.285934027779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45932.285934027779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45932.285934027779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45932.285934027779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45932.285934027779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45932.285934027779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45932.285934027779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45932.285934027779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45932.285934027779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45932.285934027779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45932.285934027779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45932.285934027779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45932.285934027779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45932.285934027779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45932.285934027779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45932.285934027779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45932.285934027779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45932.285934027779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45932.285934027779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45932.285934027779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45932.285934027779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45932.285934027779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45932.285934027779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45932.285934027779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45932.285934027779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45932.285934027779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45932.285934027779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45932.285934027779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45932.285934027779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45932.285934027779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45932.285934027779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45932.285934027779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45932.285934027779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45932.285934027779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45932.285934027779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45932.285934027779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45932.285934027779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45932.285934027779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45932.285934027779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45932.285934027779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45932.285934027779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45932.285934027779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45932.285934027779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45932.285934027779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45932.285934027779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45932.285934027779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45932.285934027779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45932.285934027779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45932.285934027779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45932.285934027779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45932.285934027779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45932.285934027779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45932.285934027779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45932.285934027779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45932.285934027779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45932.285934027779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45932.285934027779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45932.285934027779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45932.285934027779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45932.285934027779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45932.285934027779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45932.285934027779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45932.285934027779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45932.285934027779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45932.285934027779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45932.285934027779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45932.285934027779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45932.285934027779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45932.285934027779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45932.285934027779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45932.285934027779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45932.285934027779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45932.285934027779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45932.285934027779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45932.285934027779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45932.285934027779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45932.285934027779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45932.285934027779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45932.285934027779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45932.285934027779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45932.285934027779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45932.285934027779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45932.285934027779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45932.285934027779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45932.285934027779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45932.285934027779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45932.285934027779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45932.285934027779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45932.285934027779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45932.285934027779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45932.285934027779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45932.285934027779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45932.285934027779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45932.285934027779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45932.285934027779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45932.285934027779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45932.285934027779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45932.285934027779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45932.285934027779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45932.285934027779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45932.285934027779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45932.285934027779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45932.285934027779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45932.285934027779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45932.285934027779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45932.285934027779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45932.285934027779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45932.285934027779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45932.285934027779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45932.285934027779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45932.285934027779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45932.285934027779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45932.285934027779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45932.285934027779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45932.285934027779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45932.285934027779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45932.285934027779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45932.285934027779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45932.285934027779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45932.285934027779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45932.285934027779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45932.285934027779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45932.285934027779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45932.285934027779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45932.285934027779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45932.285934027779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45932.285934027779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45932.285934027779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45932.285934027779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45932.285934027779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45932.285934027779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45932.285934027779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45932.285934027779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45932.285934027779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45932.285934027779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45932.285934027779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45932.285934027779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45932.285934027779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45932.285934027779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45932.285934027779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45932.285934027779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45932.285934027779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45932.285934027779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45932.285934027779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45932.285934027779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45932.285934027779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45932.285934027779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45932.285934027779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45932.285934027779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45932.285934027779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45932.285934027779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45932.285934027779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45932.285934027779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45932.285934027779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45932.285934027779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45932.285934027779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45932.285934027779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45932.285934027779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45932.285934027779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45932.285934027779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45932.285934027779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45932.285934027779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45932.285934027779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45932.285934027779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45932.285934027779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45932.285934027779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45932.285934027779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45932.285934027779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45932.285934027779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45932.285934027779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45932.285934027779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45932.285934027779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45932.285934027779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45932.285934027779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45932.285934027779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45932.285934027779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45932.285934027779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45932.285934027779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45932.285934027779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45932.285934027779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45932.285934027779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45932.285934027779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45932.285934027779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45932.285934027779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45932.285934027779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45932.285934027779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45932.285934027779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45932.285934027779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45932.285934027779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45932.285934027779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45932.285934027779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45932.285934027779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45932.285934027779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45932.285934027779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45932.285934027779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45932.285934027779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45932.285934027779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45932.285934027779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45932.285934027779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45932.285934027779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45932.285934027779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45932.285934027779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45932.285934027779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45932.285934027779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45932.285934027779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45932.285934027779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45932.285934027779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45932.285934027779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45932.285934027779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45932.285934027779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45932.285934027779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45932.285934027779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45932.285934027779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45932.285934027779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45932.285934027779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45932.285934027779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45932.285934027779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45932.285934027779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45932.285934027779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45932.285934027779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45932.285934027779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45932.285934027779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45932.285934027779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45932.285934027779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45932.285934027779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45932.285934027779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45932.285934027779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45932.285934027779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45932.285934027779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45932.285934027779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45932.285934027779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45932.285934027779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45932.285934027779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45932.285934027779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45932.285934027779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45932.285934027779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45932.285934027779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45932.285934027779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45932.285934027779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45932.285934027779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45932.285934027779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45932.285934027779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45932.285934027779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45932.285934027779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45932.285934027779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45932.285934027779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45932.285934027779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45932.285934027779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45932.285934027779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45932.285934027779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45932.285934027779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45932.285934027779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45932.285934027779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45932.285934027779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45932.285934027779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45932.285934027779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45932.285934027779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45932.285934027779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45932.285934027779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45932.285934027779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45932.285934027779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45932.285934027779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45932.285934027779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45932.285934027779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45932.285934027779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45932.285934027779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45932.285934027779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45932.285934027779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45932.285934027779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45932.285934027779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45932.285934027779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45932.285934027779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45932.285934027779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45932.285934027779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45932.285934027779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45932.285934027779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45932.285934027779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45932.285934027779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45932.285934027779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45932.285934027779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45932.285934027779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45932.285934027779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45932.285934027779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45932.285934027779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45932.285934027779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45932.285934027779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45932.285934027779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45932.285934027779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45932.285934027779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45932.285934027779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45932.285934027779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45932.285934027779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45932.285934027779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45932.285934027779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45932.285934027779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45932.285934027779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45932.285934027779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45932.285934027779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45932.285934027779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45932.285934027779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45932.285934027779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45932.285934027779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45932.285934027779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45932.285934027779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45932.285934027779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45932.285934027779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45932.285934027779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45932.285934027779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45932.285934027779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45932.285934027779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45932.285934027779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45932.285934027779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45932.285934027779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45932.285934027779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45932.285934027779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45932.285934027779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45932.285934027779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45932.285934027779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45932.285934027779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45932.285934027779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45932.285934027779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45932.285934027779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45932.285934027779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45932.285934027779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45932.285934027779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45932.285934027779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45932.285934027779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45932.285934027779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45932.285934027779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45932.285934027779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45932.285934027779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45932.285934027779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45932.285934027779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45932.285934027779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45932.285934027779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45932.285934027779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45932.285934027779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45932.285934027779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45932.285934027779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45932.285934027779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45932.285934027779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45932.285934027779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45932.285934027779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45932.285934027779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45932.285934027779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45932.285934027779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45932.285934027779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45932.285934027779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45932.285934027779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45932.285934027779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45932.285934027779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45932.285934027779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45932.285934027779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45932.285934027779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45932.285934027779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45932.285934027779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45932.285934027779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45932.285934027779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45932.285934027779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45932.285934027779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45932.285934027779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45932.285934027779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45932.285934027779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45932.285934027779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45932.285934027779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45932.285934027779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45932.285934027779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45932.285934027779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45932.285934027779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45932.285934027779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45932.285934027779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45932.285934027779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45932.285934027779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45932.285934027779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45932.285934027779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45932.285934027779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45932.285934027779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45932.285934027779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45932.285934027779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45932.285934027779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45932.285934027779</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228.80521643518296</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1.3956562500025029</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36334</v>
      </c>
      <c r="E4" s="112" t="s">
        <v>38964</v>
      </c>
      <c r="F4" s="113">
        <v>45931.942245370374</v>
      </c>
      <c r="G4" s="114">
        <f ca="1">IFERROR(NOW()-F4,"")</f>
        <v>0.34368865740543697</v>
      </c>
      <c r="H4" s="113">
        <v>45931.936539351853</v>
      </c>
      <c r="I4" s="110" t="str">
        <f>IFERROR(VLOOKUP(D4,DB!A:F,6,0),"")</f>
        <v>Generator-SG</v>
      </c>
      <c r="J4" s="110" t="str">
        <f>IFERROR(VLOOKUP(D4,DB!A:G,7,0),"")</f>
        <v>No BB Shifted</v>
      </c>
      <c r="K4" s="115" t="s">
        <v>39066</v>
      </c>
      <c r="L4" s="107" t="str">
        <f>IFERROR(VLOOKUP(D4,DB!A:I,9,0),"")</f>
        <v>Latis</v>
      </c>
    </row>
    <row r="5" spans="1:16" ht="15" customHeight="1">
      <c r="A5" s="110"/>
      <c r="B5" s="110" t="str">
        <f>IFERROR(VLOOKUP(D5,DB!A:K,11,0),"")</f>
        <v/>
      </c>
      <c r="C5" s="111"/>
      <c r="D5" s="107"/>
      <c r="E5" s="112"/>
      <c r="F5" s="113"/>
      <c r="G5" s="114">
        <f ca="1">IFERROR(NOW()-F5,"")</f>
        <v>45932.285934027779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45932.285934027779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45932.285934027779</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45932.285934027779</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45932.285934027779</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45932.285934027779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45932.285934027779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45932.285934027779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45932.285934027779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45932.285934027779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45932.285934027779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45932.285934027779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45932.285934027779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45932.285934027779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45932.285934027779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45932.285934027779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45932.285934027779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45932.285934027779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45932.285933796295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45932.285933796295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45932.285933796295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45932.285933796295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45932.285933796295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45932.285933796295</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7"/>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40.453873842590838</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6.0970567129625124</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45932.285934027779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45932.285934027779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45932.285934027779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45932.285934027779</v>
      </c>
      <c r="H7" s="38"/>
      <c r="I7" s="37" t="str">
        <f>IFERROR(VLOOKUP(D7,DB!A:F,6,0),"")</f>
        <v/>
      </c>
      <c r="J7" s="37" t="str">
        <f>IFERROR(VLOOKUP(D7,DB!A:G,7,0),"")</f>
        <v/>
      </c>
      <c r="K7" s="37"/>
      <c r="L7" s="37" t="str">
        <f>IFERROR(VLOOKUP(D7,DB!A:I,9,0),"")</f>
        <v/>
      </c>
      <c r="M7" s="139"/>
    </row>
    <row r="8" spans="1:13" ht="15.75">
      <c r="A8" s="37"/>
      <c r="B8" s="37" t="str">
        <f>IFERROR(VLOOKUP(D8,DB!A:K,11,0),"")</f>
        <v/>
      </c>
      <c r="C8" s="37"/>
      <c r="D8" s="144"/>
      <c r="E8" s="37"/>
      <c r="F8" s="38"/>
      <c r="G8" s="39">
        <f ca="1">IFERROR(NOW()-F8,"-")</f>
        <v>45932.285934027779</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45932.285934027779</v>
      </c>
      <c r="H9" s="38"/>
      <c r="I9" s="37" t="str">
        <f>IFERROR(VLOOKUP(D9,DB!A:F,6,0),"")</f>
        <v/>
      </c>
      <c r="J9" s="37" t="str">
        <f>IFERROR(VLOOKUP(D9,DB!A:G,7,0),"")</f>
        <v/>
      </c>
      <c r="K9" s="37"/>
      <c r="L9" s="37" t="str">
        <f>IFERROR(VLOOKUP(D9,DB!A:I,9,0),"")</f>
        <v/>
      </c>
      <c r="M9" s="139"/>
    </row>
    <row r="10" spans="1:13" ht="15">
      <c r="A10" s="92"/>
      <c r="B10" s="92" t="str">
        <f>IFERROR(VLOOKUP(D10,DB!A:K,11,0),"")</f>
        <v/>
      </c>
      <c r="C10" s="92"/>
      <c r="D10" s="92"/>
      <c r="E10" s="92"/>
      <c r="F10" s="134"/>
      <c r="G10" s="135">
        <f ca="1">IFERROR(NOW()-F10,"-")</f>
        <v>45932.285934027779</v>
      </c>
      <c r="H10" s="134"/>
      <c r="I10" s="92" t="str">
        <f>IFERROR(VLOOKUP(D10,DB!A:F,6,0),"")</f>
        <v/>
      </c>
      <c r="J10" s="92" t="str">
        <f>IFERROR(VLOOKUP(D10,DB!A:G,7,0),"")</f>
        <v/>
      </c>
      <c r="K10" s="92"/>
      <c r="L10" s="92" t="str">
        <f>IFERROR(VLOOKUP(D10,DB!A:I,9,0),"")</f>
        <v/>
      </c>
      <c r="M10" s="139"/>
    </row>
    <row r="11" spans="1:13" ht="15">
      <c r="A11" s="37"/>
      <c r="B11" s="37" t="str">
        <f>IFERROR(VLOOKUP(D11,DB!A:K,11,0),"")</f>
        <v/>
      </c>
      <c r="C11" s="37"/>
      <c r="D11" s="37"/>
      <c r="E11" s="37"/>
      <c r="F11" s="38"/>
      <c r="G11" s="39">
        <f ca="1">IFERROR(NOW()-F11,"-")</f>
        <v>45932.285934027779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45932.285934027779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45932.285934027779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45932.285934027779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45932.285934027779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45932.285934027779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45932.285934027779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45932.285934027779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45932.285934027779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45932.285934027779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45932.285934027779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45932.285934027779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45932.285934027779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45932.285934027779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45932.285934027779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45932.285934027779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45932.285934027779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45932.285934027779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45932.285934027779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45932.285934027779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45932.285934027779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45932.285934027779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45932.285934027779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45932.285934027779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45932.285934027779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45932.285934027779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45932.285934027779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45932.285934027779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45932.285934027779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45932.285934027779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45932.285934027779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45932.285934027779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45932.285934027779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45932.285934027779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45932.285934027779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45932.285934027779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45932.285934027779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45932.285934027779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45932.285934027779</v>
      </c>
      <c r="H49" s="38"/>
      <c r="I49" s="37" t="str">
        <f>IFERROR(VLOOKUP(D49,DB!A:F,6,0),"")</f>
        <v/>
      </c>
      <c r="J49" s="37" t="str">
        <f>IFERROR(VLOOKUP(D49,DB!A:G,7,0),"")</f>
        <v/>
      </c>
      <c r="K49" s="37"/>
      <c r="L49" s="37" t="str">
        <f>IFERROR(VLOOKUP(D49,DB!A:I,9,0),"")</f>
        <v/>
      </c>
      <c r="M49" s="139"/>
    </row>
    <row r="50" spans="1:13" ht="15">
      <c r="A50" s="92"/>
      <c r="B50" s="92" t="str">
        <f>IFERROR(VLOOKUP(D50,DB!A:K,11,0),"")</f>
        <v/>
      </c>
      <c r="C50" s="92"/>
      <c r="D50" s="92"/>
      <c r="E50" s="92"/>
      <c r="F50" s="134"/>
      <c r="G50" s="135">
        <f ca="1">IFERROR(NOW()-F50,"-")</f>
        <v>45932.285934027779</v>
      </c>
      <c r="H50" s="134"/>
      <c r="I50" s="92" t="str">
        <f>IFERROR(VLOOKUP(D50,DB!A:F,6,0),"")</f>
        <v/>
      </c>
      <c r="J50" s="92" t="str">
        <f>IFERROR(VLOOKUP(D50,DB!A:G,7,0),"")</f>
        <v/>
      </c>
      <c r="K50" s="92"/>
      <c r="L50" s="92" t="str">
        <f>IFERROR(VLOOKUP(D50,DB!A:I,9,0),"")</f>
        <v/>
      </c>
      <c r="M50" s="139"/>
    </row>
    <row r="51" spans="1:13" ht="15">
      <c r="A51" s="37"/>
      <c r="B51" s="37" t="str">
        <f>IFERROR(VLOOKUP(D51,DB!A:K,11,0),"")</f>
        <v/>
      </c>
      <c r="C51" s="37"/>
      <c r="D51" s="37"/>
      <c r="E51" s="37"/>
      <c r="F51" s="38"/>
      <c r="G51" s="39">
        <f ca="1">IFERROR(NOW()-F51,"-")</f>
        <v>45932.285934027779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45932.285934027779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45932.285934027779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45932.285934027779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45932.285934027779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45932.285934027779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45932.285934027779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45932.285934027779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45932.285934027779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45932.285934027779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45932.285934027779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45932.285934027779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45932.285934027779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45932.285934027779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45932.285934027779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45932.285934027779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45932.285934027779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45932.285934027779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45932.285934027779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45932.285934027779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45932.285934027779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45932.285934027779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45932.285934027779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45932.285934027779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45932.285934027779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45932.285934027779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45932.285934027779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45932.285934027779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45932.285934027779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45932.285934027779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45932.285934027779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45932.285934027779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45932.285934027779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45932.285934027779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45932.285934027779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45932.285934027779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45932.285934027779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45932.285934027779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45932.285934027779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45932.285934027779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45932.285934027779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45932.285934027779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45932.285934027779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45932.285934027779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45932.285934027779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45932.285934027779</v>
      </c>
      <c r="H96" s="38"/>
      <c r="I96" s="37" t="str">
        <f>IFERROR(VLOOKUP(D96,DB!A:F,6,0),"")</f>
        <v/>
      </c>
      <c r="J96" s="37" t="str">
        <f>IFERROR(VLOOKUP(D96,DB!A:G,7,0),"")</f>
        <v/>
      </c>
      <c r="K96" s="37"/>
      <c r="L96" s="37" t="str">
        <f>IFERROR(VLOOKUP(D96,DB!A:I,9,0),"")</f>
        <v/>
      </c>
      <c r="M96" s="139"/>
    </row>
    <row r="97" spans="1:13" ht="15">
      <c r="A97" s="92"/>
      <c r="B97" s="92" t="str">
        <f>IFERROR(VLOOKUP(D97,DB!A:K,11,0),"")</f>
        <v/>
      </c>
      <c r="C97" s="92"/>
      <c r="D97" s="92"/>
      <c r="E97" s="92"/>
      <c r="F97" s="134"/>
      <c r="G97" s="135">
        <f ca="1">IFERROR(NOW()-F97,"-")</f>
        <v>45932.285934027779</v>
      </c>
      <c r="H97" s="134"/>
      <c r="I97" s="92" t="str">
        <f>IFERROR(VLOOKUP(D97,DB!A:F,6,0),"")</f>
        <v/>
      </c>
      <c r="J97" s="92" t="str">
        <f>IFERROR(VLOOKUP(D97,DB!A:G,7,0),"")</f>
        <v/>
      </c>
      <c r="K97" s="92"/>
      <c r="L97" s="92" t="str">
        <f>IFERROR(VLOOKUP(D97,DB!A:I,9,0),"")</f>
        <v/>
      </c>
      <c r="M97" s="139"/>
    </row>
    <row r="98" spans="1:13" ht="15">
      <c r="A98" s="92"/>
      <c r="B98" s="92" t="str">
        <f>IFERROR(VLOOKUP(D98,DB!A:K,11,0),"")</f>
        <v/>
      </c>
      <c r="C98" s="92"/>
      <c r="D98" s="92"/>
      <c r="E98" s="92"/>
      <c r="F98" s="134"/>
      <c r="G98" s="135">
        <f ca="1">IFERROR(NOW()-F98,"-")</f>
        <v>45932.285934027779</v>
      </c>
      <c r="H98" s="134"/>
      <c r="I98" s="92" t="str">
        <f>IFERROR(VLOOKUP(D98,DB!A:F,6,0),"")</f>
        <v/>
      </c>
      <c r="J98" s="92" t="str">
        <f>IFERROR(VLOOKUP(D98,DB!A:G,7,0),"")</f>
        <v/>
      </c>
      <c r="K98" s="92"/>
      <c r="L98" s="92" t="str">
        <f>IFERROR(VLOOKUP(D98,DB!A:I,9,0),"")</f>
        <v/>
      </c>
    </row>
    <row r="99" spans="1:13" ht="15">
      <c r="A99" s="37"/>
      <c r="B99" s="37" t="str">
        <f>IFERROR(VLOOKUP(D99,DB!A:K,11,0),"")</f>
        <v/>
      </c>
      <c r="C99" s="37"/>
      <c r="D99" s="37"/>
      <c r="E99" s="37"/>
      <c r="F99" s="38"/>
      <c r="G99" s="39">
        <f ca="1">IFERROR(NOW()-F99,"-")</f>
        <v>45932.285934027779</v>
      </c>
      <c r="H99" s="38"/>
      <c r="I99" s="37" t="str">
        <f>IFERROR(VLOOKUP(D99,DB!A:F,6,0),"")</f>
        <v/>
      </c>
      <c r="J99" s="37" t="str">
        <f>IFERROR(VLOOKUP(D99,DB!A:G,7,0),"")</f>
        <v/>
      </c>
      <c r="K99" s="37"/>
      <c r="L99" s="37" t="str">
        <f>IFERROR(VLOOKUP(D99,DB!A:I,9,0),"")</f>
        <v/>
      </c>
    </row>
    <row r="100" spans="1:13" ht="15">
      <c r="A100" s="37"/>
      <c r="B100" s="37" t="str">
        <f>IFERROR(VLOOKUP(D100,DB!A:K,11,0),"")</f>
        <v/>
      </c>
      <c r="C100" s="37"/>
      <c r="D100" s="37"/>
      <c r="E100" s="37"/>
      <c r="F100" s="38"/>
      <c r="G100" s="39">
        <f ca="1">IFERROR(NOW()-F100,"-")</f>
        <v>45932.285934027779</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45932.285934027779</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45932.285934027779</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45932.285934027779</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45932.285934027779</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45932.285934027779</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45932.285934027779</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45932.285934027779</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45932.285934027779</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45932.285934027779</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45932.285934027779</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45932.285934027779</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45932.285934027779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45932.285934027779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45932.285934027779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45932.285934027779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45932.285934027779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45932.285934027779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45932.285934027779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45932.285934027779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45932.285934027779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45932.285934027779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45932.285934027779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45932.285934027779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45932.285934027779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45932.285934027779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45932.285934027779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45932.285934027779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45932.285934027779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45932.285934027779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45932.285934027779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45932.285934027779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45932.285934027779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45932.285934027779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45932.285934027779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45932.285934027779</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45932.285934027779</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45932.285934027779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45932.285934027779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45932.285934027779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45932.285934027779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45932.285934027779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45932.285934027779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45932.285934027779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45932.285934027779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45932.285934027779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45932.285934027779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45932.285934027779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45932.285934027779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45932.285934027779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45932.285934027779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45932.285934027779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45932.285934027779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45932.285934027779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45932.285934027779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45932.285934027779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45932.285934027779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45932.285934027779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45932.285934027779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45932.285934027779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45932.285934027779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45932.285934027779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45932.285934027779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45932.285934027779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45932.285934027779</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45932.285934027779</v>
      </c>
      <c r="H165" s="134"/>
      <c r="I165" s="92" t="str">
        <f>IFERROR(VLOOKUP(D165,DB!A:F,6,0),"")</f>
        <v/>
      </c>
      <c r="J165" s="92" t="str">
        <f>IFERROR(VLOOKUP(D165,DB!A:G,7,0),"")</f>
        <v/>
      </c>
      <c r="K165" s="92"/>
      <c r="L165" s="92" t="str">
        <f>IFERROR(VLOOKUP(D165,DB!A:I,9,0),"")</f>
        <v/>
      </c>
    </row>
    <row r="166" spans="1:12" ht="15">
      <c r="A166" s="37"/>
      <c r="B166" s="37" t="str">
        <f>IFERROR(VLOOKUP(D166,DB!A:K,11,0),"")</f>
        <v/>
      </c>
      <c r="C166" s="37"/>
      <c r="D166" s="37"/>
      <c r="E166" s="37"/>
      <c r="F166" s="38"/>
      <c r="G166" s="39">
        <f ca="1">IFERROR(NOW()-F166,"-")</f>
        <v>45932.285934027779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45932.285934027779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45932.285934027779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45932.285934027779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45932.285934027779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45932.285934027779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45932.285934027779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45932.285934027779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45932.285934027779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45932.285934027779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45932.285934027779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45932.285934027779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45932.285934027779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45932.285934027779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45932.285934027779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45932.285934027779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45932.285934027779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45932.285934027779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45932.285934027779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45932.285934027779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45932.285934027779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45932.285934027779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45932.285934027779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45932.285934027779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45932.285934027779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45932.285934027779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45932.285934027779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45932.285934027779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45932.285934027779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45932.285934027779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45932.285934027779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45932.285934027779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45932.285934027779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45932.285934027779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45932.285934027779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45932.285934027779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45932.285934027779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45932.285934027779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45932.285934027779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45932.285934027779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45932.285934027779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45932.285934027779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45932.285934027779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45932.285934027779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45932.285934027779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45932.285934027779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45932.285934027779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45932.285934027779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45932.285934027779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45932.285934027779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45932.285934027779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45932.285934027779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45932.285934027779</v>
      </c>
      <c r="H218" s="38"/>
      <c r="I218" s="37" t="str">
        <f>IFERROR(VLOOKUP(D218,DB!A:F,6,0),"")</f>
        <v/>
      </c>
      <c r="J218" s="37" t="str">
        <f>IFERROR(VLOOKUP(D218,DB!A:G,7,0),"")</f>
        <v/>
      </c>
      <c r="K218" s="37"/>
      <c r="L218" s="37" t="str">
        <f>IFERROR(VLOOKUP(D218,DB!A:I,9,0),"")</f>
        <v/>
      </c>
    </row>
    <row r="219" spans="1:12" ht="15">
      <c r="A219" s="92"/>
      <c r="B219" s="92" t="str">
        <f>IFERROR(VLOOKUP(D219,DB!A:K,11,0),"")</f>
        <v/>
      </c>
      <c r="C219" s="92"/>
      <c r="D219" s="92"/>
      <c r="E219" s="92"/>
      <c r="F219" s="134"/>
      <c r="G219" s="135">
        <f ca="1">IFERROR(NOW()-F219,"-")</f>
        <v>45932.285934027779</v>
      </c>
      <c r="H219" s="134"/>
      <c r="I219" s="92" t="str">
        <f>IFERROR(VLOOKUP(D219,DB!A:F,6,0),"")</f>
        <v/>
      </c>
      <c r="J219" s="92" t="str">
        <f>IFERROR(VLOOKUP(D219,DB!A:G,7,0),"")</f>
        <v/>
      </c>
      <c r="K219" s="92"/>
      <c r="L219" s="92" t="str">
        <f>IFERROR(VLOOKUP(D219,DB!A:I,9,0),"")</f>
        <v/>
      </c>
    </row>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6" ht="15"/>
    <row r="497" ht="15"/>
    <row r="498" ht="15"/>
    <row r="499" ht="15"/>
    <row r="500" ht="15"/>
    <row r="501" ht="15"/>
    <row r="502" ht="15"/>
    <row r="503"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9" ht="15"/>
    <row r="550" ht="15"/>
    <row r="551" ht="15"/>
    <row r="554" ht="15"/>
    <row r="555" ht="15"/>
    <row r="556" ht="15"/>
    <row r="557"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871" ht="15"/>
    <row r="872" ht="15"/>
    <row r="873" ht="15"/>
    <row r="874" ht="15"/>
    <row r="878" ht="15"/>
    <row r="879" ht="15"/>
    <row r="889" ht="15"/>
    <row r="894" ht="15"/>
    <row r="905" ht="15"/>
    <row r="906" ht="15"/>
    <row r="913" ht="15"/>
    <row r="914" ht="15"/>
    <row r="918" ht="15"/>
    <row r="919" ht="15"/>
    <row r="920" ht="15"/>
    <row r="927" ht="15"/>
    <row r="928" ht="15"/>
    <row r="929" ht="15"/>
    <row r="930" ht="15"/>
    <row r="932" ht="15"/>
    <row r="933" ht="15"/>
    <row r="934" ht="15"/>
    <row r="937" ht="15"/>
    <row r="938" ht="15"/>
    <row r="939" ht="15"/>
    <row r="940" ht="15"/>
    <row r="942" ht="15"/>
    <row r="943" ht="15"/>
    <row r="944" ht="15"/>
    <row r="945" ht="15"/>
    <row r="946" ht="15"/>
    <row r="947" ht="15"/>
    <row r="949" ht="15"/>
    <row r="950" ht="15"/>
    <row r="952" ht="15"/>
    <row r="953" ht="15"/>
    <row r="955" ht="15"/>
    <row r="956" ht="15"/>
    <row r="957" ht="15"/>
    <row r="959" ht="15"/>
    <row r="960" ht="15"/>
    <row r="961" ht="15"/>
    <row r="962" ht="15"/>
    <row r="963" ht="15"/>
    <row r="967" ht="15"/>
    <row r="968" ht="15"/>
    <row r="969" ht="15"/>
    <row r="970" ht="15"/>
    <row r="973" ht="15"/>
    <row r="974" ht="15"/>
    <row r="977" ht="15"/>
    <row r="1018" ht="15"/>
    <row r="1019" ht="15"/>
    <row r="1022" ht="15"/>
    <row r="1023" ht="15"/>
    <row r="1030" ht="15"/>
    <row r="1031" ht="15"/>
    <row r="1034" ht="15"/>
    <row r="1036" ht="15"/>
    <row r="1038" ht="15"/>
    <row r="1039" ht="15"/>
    <row r="1040" ht="15"/>
    <row r="1043" ht="15"/>
    <row r="1044" ht="15"/>
    <row r="1046" ht="15"/>
    <row r="1049" ht="15"/>
    <row r="1050" ht="15"/>
    <row r="1052" ht="15"/>
    <row r="1053" ht="15"/>
    <row r="1054" ht="15"/>
    <row r="1055" ht="15"/>
    <row r="1056" ht="15"/>
    <row r="1059" ht="15"/>
    <row r="1060" ht="15"/>
    <row r="1061" ht="15"/>
    <row r="1062" ht="15"/>
    <row r="1063" ht="15"/>
    <row r="1064" ht="15"/>
    <row r="1066" ht="15"/>
    <row r="1068" ht="15"/>
    <row r="1070" ht="15"/>
    <row r="1071" ht="15"/>
    <row r="1072" ht="15"/>
    <row r="1074" ht="15"/>
    <row r="1075" ht="15"/>
    <row r="1076" ht="15"/>
    <row r="1077" ht="15"/>
    <row r="1078" ht="15"/>
    <row r="1079" ht="15"/>
    <row r="1080" ht="15"/>
    <row r="1082" ht="15"/>
    <row r="1083" ht="15"/>
    <row r="1084" ht="15"/>
    <row r="1089" ht="15"/>
    <row r="1090" ht="15"/>
    <row r="1094" ht="15"/>
    <row r="1095" ht="15"/>
    <row r="1096" ht="15"/>
    <row r="1099" ht="15"/>
    <row r="1101" ht="15"/>
    <row r="1105" ht="15"/>
    <row r="1109" ht="15"/>
    <row r="1115" ht="15"/>
    <row r="1116" ht="15"/>
    <row r="1118" ht="15"/>
    <row r="1119" ht="15"/>
    <row r="1121" ht="15"/>
    <row r="1124" ht="15"/>
    <row r="1125" ht="15"/>
    <row r="1127" ht="15"/>
    <row r="1129" ht="15"/>
    <row r="1131" ht="15"/>
    <row r="1133" ht="15"/>
    <row r="1134" ht="15"/>
    <row r="1135" ht="15"/>
    <row r="1137" ht="15"/>
    <row r="1138" ht="15"/>
    <row r="1139" ht="15"/>
    <row r="1140" ht="15"/>
    <row r="1143" ht="15"/>
    <row r="1317" ht="15"/>
    <row r="1318" ht="15"/>
    <row r="1328" ht="15"/>
    <row r="1329" ht="15"/>
    <row r="1330" ht="15"/>
    <row r="1336" ht="15"/>
    <row r="1337" ht="15"/>
    <row r="1338" ht="15"/>
    <row r="1339" ht="15"/>
    <row r="1341" ht="15"/>
    <row r="1344" ht="15"/>
    <row r="1345" ht="15"/>
    <row r="1346" ht="15"/>
    <row r="1347" ht="15"/>
    <row r="1349" ht="15"/>
    <row r="1350" ht="15"/>
    <row r="1352" ht="15"/>
    <row r="1353" ht="15"/>
    <row r="1354" ht="15"/>
    <row r="1355" ht="15"/>
    <row r="1357" ht="15"/>
    <row r="1358" ht="15"/>
    <row r="1359" ht="15"/>
    <row r="1362" ht="15"/>
    <row r="1363" ht="15"/>
    <row r="1366" ht="15"/>
    <row r="1367" ht="15"/>
    <row r="1368" ht="15"/>
    <row r="1369" ht="15"/>
    <row r="1370" ht="15"/>
    <row r="1371" ht="15"/>
    <row r="1372" ht="15"/>
    <row r="1373" ht="15"/>
    <row r="1375" ht="15"/>
    <row r="1377" ht="15"/>
    <row r="1378" ht="15"/>
    <row r="1379" ht="15"/>
    <row r="1382" ht="15"/>
    <row r="1392" ht="15"/>
    <row r="1395" ht="15"/>
    <row r="1396" ht="15"/>
    <row r="1397" ht="15"/>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4"/>
  <sheetViews>
    <sheetView workbookViewId="0">
      <selection activeCell="D7" sqref="D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3.14221851851471</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5.5130865740720765</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0.48493842592142755</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0.45867685184930451</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39078</v>
      </c>
      <c r="B6" s="140" t="str">
        <f>IFERROR(VLOOKUP(D6,DB!A:K,11,0),"")</f>
        <v>R6</v>
      </c>
      <c r="C6" s="140">
        <v>1</v>
      </c>
      <c r="D6" s="140" t="s">
        <v>34355</v>
      </c>
      <c r="E6" s="140" t="s">
        <v>39072</v>
      </c>
      <c r="F6" s="145">
        <v>45932.181666666664</v>
      </c>
      <c r="G6" s="142">
        <f ca="1">IFERROR(NOW()-F6,"-")</f>
        <v>0.10426712963089813</v>
      </c>
      <c r="H6" s="145">
        <v>45932.175821759258</v>
      </c>
      <c r="I6" s="140" t="str">
        <f>IFERROR(VLOOKUP(D6,DB!A:F,6,0),"")</f>
        <v>SCECO</v>
      </c>
      <c r="J6" s="140" t="str">
        <f>IFERROR(VLOOKUP(D6,DB!A:G,7,0),"")</f>
        <v>Vandalized</v>
      </c>
      <c r="K6" s="140" t="s">
        <v>39079</v>
      </c>
      <c r="L6" s="140" t="str">
        <f>IFERROR(VLOOKUP(D6,DB!A:I,9,0),"")</f>
        <v>Latis</v>
      </c>
    </row>
    <row r="7" spans="1:16383" ht="31.5" customHeight="1">
      <c r="A7" s="121"/>
      <c r="B7" s="140" t="str">
        <f>IFERROR(VLOOKUP(D7,DB!A:K,11,0),"")</f>
        <v/>
      </c>
      <c r="C7" s="140"/>
      <c r="D7" s="140"/>
      <c r="E7" s="140"/>
      <c r="F7" s="140"/>
      <c r="G7" s="142">
        <f ca="1">IFERROR(NOW()-F7,"-")</f>
        <v>45932.285933796295</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45932.285933796295</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ca="1">IFERROR(NOW()-F9,"-")</f>
        <v>45932.285933796295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45932.285934027779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45932.285934027779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45932.285934027779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45932.285934027779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45932.285934027779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45932.285934027779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45932.285934027779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45932.285934027779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45932.285934027779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45932.285934027779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45932.285934027779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45932.285934027779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45932.285934027779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45932.285934027779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45932.285934027779</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45932.285934027779</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45932.285934027779</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45932.285934027779</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45932.285934027779</v>
      </c>
      <c r="H28" s="140"/>
      <c r="I28" s="140" t="str">
        <f>IFERROR(VLOOKUP(D28,DB!A:F,6,0),"")</f>
        <v/>
      </c>
      <c r="J28" s="140" t="str">
        <f>IFERROR(VLOOKUP(D28,DB!A:G,7,0),"")</f>
        <v/>
      </c>
      <c r="K28" s="140"/>
      <c r="L28" s="140" t="str">
        <f>IFERROR(VLOOKUP(D28,DB!A:I,9,0),"")</f>
        <v/>
      </c>
    </row>
    <row r="29" spans="1:12" ht="31.5" customHeight="1">
      <c r="A29" s="121"/>
      <c r="B29" s="120" t="str">
        <f>IFERROR(VLOOKUP(D29,DB!A:K,11,0),"")</f>
        <v/>
      </c>
      <c r="C29" s="122"/>
      <c r="D29" s="120"/>
      <c r="E29" s="123"/>
      <c r="F29" s="124"/>
      <c r="G29" s="89">
        <f ca="1">IFERROR(NOW()-F29,"-")</f>
        <v>45932.285934027779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45932.285934027779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45932.285934027779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45932.285934027779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45932.285934027779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45932.285934027779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45932.285934027779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45932.285934027779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45932.285934027779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45932.285934027779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45932.285934027779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45932.285934027779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45932.285934027779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45932.285934027779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45932.285934027779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45932.285934027779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45932.285934027779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45932.285934027779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45932.285934027779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45932.285934027779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45932.285934027779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45932.285934027779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45932.285934027779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45932.285934027779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45932.285934027779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45932.285934027779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45932.285934027779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45932.285934027779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45932.285934027779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45932.285934027779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45932.285934027779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45932.285934027779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45932.285934027779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45932.285934027779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45932.285934027779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45932.285934027779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45932.285934027779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45932.285934027779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45932.285934027779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45932.285934027779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45932.285934027779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45932.285934027779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45932.285934027779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45932.285934027779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45932.285934027779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45932.285934027779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45932.285934027779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45932.285934027779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45932.285934027779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45932.285934027779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45932.285934027779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45932.285934027779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45932.285934027779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45932.285934027779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45932.285934027779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45932.285934027779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45932.285934027779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45932.285934027779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45932.285934027779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45932.285934027779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45932.285934027779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45932.285934027779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45932.285934027779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45932.285934027779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45932.285934027779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45932.285934027779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45932.285934027779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45932.285934027779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45932.285934027779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45932.285934027779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45932.285934027779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45932.285934027779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45932.285934027779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45932.285934027779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45932.285934027779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45932.285934027779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45932.285934027779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45932.285934027779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45932.285934027779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45932.285934027779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45932.285934027779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45932.285934027779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45932.285934027779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45932.285934027779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45932.285934027779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45932.285934027779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45932.285934027779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45932.285934027779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45932.285934027779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45932.285934027779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45932.285934027779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45932.285934027779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45932.285934027779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45932.285934027779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45932.285934027779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45932.285934027779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45932.285934027779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45932.285934027779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45932.285934027779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45932.285934027779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45932.285934027779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45932.285934027779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45932.285934027779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45932.285934027779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45932.285934027779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45932.285934027779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45932.285934027779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45932.285934027779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45932.285934027779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45932.285934027779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45932.285934027779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45932.285934027779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45932.285934027779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45932.285934027779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45932.285934027779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45932.285934027779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45932.285934027779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45932.285934027779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45932.285934027779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45932.285934027779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45932.285934027779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45932.285934027779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45932.285934027779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45932.285934027779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45932.285934027779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45932.285934027779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45932.285934027779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45932.285934027779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45932.285934027779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45932.285934027779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45932.285934027779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45932.285934027779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45932.285934027779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45932.285934027779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45932.285934027779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45932.285934027779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45932.285934027779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45932.285934027779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45932.285934027779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45932.285934027779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45932.285934027779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45932.285934027779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45932.285934027779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45932.285934027779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45932.285934027779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45932.285934027779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45932.285934027779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45932.285934027779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45932.285934027779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45932.285934027779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45932.285934027779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45932.285934027779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45932.285934027779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45932.285934027779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45932.285934027779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45932.285934027779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45932.285934027779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45932.285934027779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45932.285934027779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45932.285934027779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45932.285934027779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45932.285934027779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45932.285934027779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45932.285934027779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45932.285934027779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45932.285934027779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45932.285934027779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45932.285934027779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45932.285934027779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45932.285934027779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45932.285934027779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45932.285934027779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45932.285934027779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45932.285934027779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45932.285934027779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45932.285934027779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45932.285934027779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45932.285934027779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45932.285934027779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45932.285934027779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45932.285934027779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45932.285934027779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45932.285934027779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45932.285934027779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45932.285934027779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45932.285934027779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45932.285934027779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45932.285934027779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45932.285934027779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45932.285934027779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45932.285934027779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45932.285934027779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45932.285934027779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45932.285934027779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45932.285934027779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45932.285934027779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45932.285934027779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45932.285934027779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45932.285934027779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45932.285934027779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45932.285934027779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45932.285934027779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45932.285934027779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45932.285934027779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45932.285934027779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45932.285934027779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45932.285934027779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45932.285934027779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45932.285934027779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45932.285934027779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45932.285934027779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45932.285934027779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45932.285934027779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45932.285934027779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45932.285934027779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45932.285934027779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45932.285934027779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45932.285934027779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45932.285934027779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45932.285934027779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45932.285934027779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45932.285934027779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45932.285934027779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45932.285934027779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45932.285934027779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45932.285934027779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45932.285934027779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45932.285934027779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45932.285934027779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45932.285934027779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45932.285934027779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45932.285934027779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45932.285934027779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45932.285934027779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45932.285934027779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45932.285934027779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45932.285934027779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45932.285934027779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45932.285934027779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45932.285934027779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45932.285934027779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45932.285934027779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45932.285934027779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45932.285934027779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45932.285934027779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45932.285934027779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45932.285934027779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45932.285934027779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45932.285934027779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45932.285934027779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45932.285934027779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45932.285934027779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45932.285934027779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45932.285934027779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45932.285934027779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45932.285934027779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45932.285934027779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45932.285934027779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45932.285934027779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45932.285934027779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45932.285934027779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45932.285934027779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45932.285934027779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45932.285934027779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45932.285934027779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45932.285934027779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45932.285934027779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45932.285934027779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45932.285934027779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45932.285934027779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45932.285934027779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45932.285934027779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45932.285934027779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45932.285934027779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45932.285934027779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45932.285934027779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45932.285934027779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45932.285934027779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45932.285934027779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45932.285934027779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45932.285934027779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45932.285934027779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45932.285934027779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45932.285934027779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45932.285934027779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45932.285934027779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45932.285934027779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45932.285934027779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45932.285934027779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45932.285934027779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45932.285934027779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45932.285934027779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45932.285934027779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45932.285934027779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45932.285934027779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45932.285934027779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45932.285934027779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45932.285934027779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45932.285934027779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45932.285934027779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45932.285934027779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45932.285934027779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45932.285934027779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45932.285934027779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45932.285934027779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45932.285934027779</v>
      </c>
      <c r="H334" s="124"/>
      <c r="I334" s="120" t="str">
        <f>IFERROR(VLOOKUP(D334,DB!A:F,6,0),"")</f>
        <v/>
      </c>
      <c r="J334" s="119" t="str">
        <f>IFERROR(VLOOKUP(D334,DB!A:G,7,0),"")</f>
        <v/>
      </c>
      <c r="K334" s="125"/>
      <c r="L334" s="126" t="str">
        <f>IFERROR(VLOOKUP(D334,DB!A:I,9,0),"")</f>
        <v/>
      </c>
    </row>
  </sheetData>
  <dataValidations count="2">
    <dataValidation allowBlank="1" showInputMessage="1" showErrorMessage="1" sqref="E1" xr:uid="{380493DB-286A-4683-AF55-C78F04945A49}"/>
    <dataValidation type="list" allowBlank="1" showInputMessage="1" showErrorMessage="1" sqref="D10:D13 E7:E3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2025-10-02T03:51:50Z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