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51" documentId="13_ncr:1_{F6CB121F-512D-4AA6-A0C1-0FB36C537598}" xr6:coauthVersionLast="47" xr6:coauthVersionMax="47" xr10:uidLastSave="{105C8728-E47C-417E-95D2-B4E98D427866}"/>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13" i="4"/>
  <c r="J13"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<sst xmlns="http://schemas.openxmlformats.org/spreadsheetml/2006/main" count="179029" uniqueCount="39107">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</sst>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2" totalsRowShown="0" headerRowDxfId="48" dataDxfId="47" headerRowBorderDxfId="45" tableBorderDxfId="46" totalsRowBorderDxfId="44">
  <autoFilter ref="A1:L2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290.81480428241048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10.319815856484638</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0.1808112268554396</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64">
        <v>45953.743935185186</v>
      </c>
      <c r="G5" s="139">
        <f ca="1">IFERROR(NOW()-F5,"")</f>
        <v>1.92950231503346E-2</v>
      </c>
      <c r="H5" s="138">
        <v>45953.73909722222</v>
      </c>
      <c r="I5" s="136" t="str">
        <f>IFERROR(VLOOKUP(D5,DB!A:F,6,0),"")</f>
        <v>Generator-DG</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45953.763230208337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45953.763230208337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45953.763230208337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45953.763230208337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45953.763230208337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45953.763230208337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45953.763230208337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45953.763230208337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45953.763230208337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45953.763230208337</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45953.763230208337</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45953.763230208337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45953.763230208337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45953.763230208337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45953.763230208337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45953.763230208337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45953.763230208337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45953.763230208337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45953.763230208337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45953.763230208337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45953.763230208337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45953.763230208337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45953.763230208337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45953.763230208337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45953.763230208337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45953.763230208337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45953.763230208337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45953.763230208337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45953.763230208337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45953.763230208337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45953.763230208337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45953.763230208337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45953.763230208337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45953.763230208337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45953.763230208337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45953.763230208337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45953.763230208337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45953.763230208337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45953.763230208337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45953.763230208337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45953.763230208337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45953.763230208337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45953.763230208337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45953.763230208337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45953.763230208337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45953.763230208337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45953.763230208337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45953.763230208337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45953.763230208337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45953.763230208337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45953.763230208337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45953.763230208337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45953.763230208337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45953.763230208337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45953.763230208337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45953.763230208337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45953.763230208337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45953.763230208337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45953.763230208337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45953.763230208337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45953.763230208337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45953.763230208337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45953.763230208337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45953.763230208337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45953.763230208337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45953.763230208337</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45953.763230208337</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D4FFDC7-9EC0-46CB-84D1-A63126E7E00B}"/>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128.76339224537514</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9.2674547453716514</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45953.763230208337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45953.763230208337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45953.763230208337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45953.763230208337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45953.763230208337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45953.763230208337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45953.763230208337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45953.763230208337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45953.763230208337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45953.763230208337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45953.763230208337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45953.763230208337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45953.763230208337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45953.763230208337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45953.763230208337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45953.763230208337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45953.763230208337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45953.763230208337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45953.763230208337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45953.763230208337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45953.763230208337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45953.763230208337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45953.763230208337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45953.763230208337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45953.763230208337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45953.763230208337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45953.763230208337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45953.763230208337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45953.763230208337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45953.763230208337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45953.763230208337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45953.763230208337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45953.763230208337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45953.763230208337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45953.763230208337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45953.763230208337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45953.763230208337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45953.763230208337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45953.763230208337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45953.763230208337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45953.763230208337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45953.763230208337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45953.763230208337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45953.763230208337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45953.763230208337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45953.763230208337</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45953.763230208337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45953.763230208337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45953.763230208337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45953.763230208337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45953.763230208337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45953.763230208337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45953.763230208337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45953.763230208337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45953.763230208337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45953.763230208337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45953.763230208337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45953.763230208337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45953.763230208337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45953.763230208337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45953.763230208337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45953.763230208337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45953.763230208337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45953.763230208337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45953.763230208337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45953.763230208337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45953.763230208337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45953.763230208337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45953.763230208337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45953.763230208337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45953.763230208337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45953.763230208337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45953.763230208337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45953.763230208337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45953.763230208337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45953.763230208337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45953.763230208337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45953.763230208337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45953.763230208337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45953.763230208337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45953.763230208337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45953.763230208337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45953.763230208337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45953.763230208337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45953.763230208337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45953.763230208337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45953.763230208337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45953.763230208337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45953.763230208337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45953.763230208337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45953.763230208337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45953.763230208337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45953.763230208337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45953.763230208337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45953.763230208337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45953.763230208337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45953.763230208337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45953.763230208337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45953.763230208337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45953.763230208337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45953.763230208337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45953.763230208337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45953.763230208337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45953.763230208337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45953.763230208337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45953.763230208337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45953.763230208337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45953.763230208337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45953.763230208337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45953.763230208337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45953.763230208337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45953.763230208337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45953.763230208337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45953.763230208337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45953.763230208337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45953.763230208337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45953.763230208337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45953.763230208337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45953.763230208337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45953.763230208337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45953.763230208337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45953.763230208337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45953.763230208337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45953.763230208337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45953.763230208337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45953.763230208337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45953.763230208337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45953.763230208337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45953.763230208337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45953.763230208337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45953.763230208337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45953.763230208337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45953.763230208337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45953.763230208337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45953.763230208337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45953.763230208337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45953.763230208337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45953.763230208337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45953.763230208337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45953.763230208337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45953.763230208337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45953.763230208337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45953.763230208337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45953.763230208337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45953.763230208337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45953.763230208337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45953.763230208337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45953.763230208337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45953.763230208337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45953.763230208337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45953.763230208337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45953.763230208337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45953.763230208337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45953.763230208337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45953.763230208337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45953.763230208337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45953.763230208337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45953.763230208337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45953.763230208337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45953.763230208337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45953.763230208337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45953.763230208337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45953.763230208337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45953.763230208337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45953.763230208337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45953.763230208337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45953.763230208337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45953.763230208337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45953.763230208337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45953.763230208337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45953.763230208337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45953.763230208337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45953.763230208337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45953.763230208337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45953.763230208337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45953.763230208337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45953.763230208337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45953.763230208337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45953.763230208337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45953.763230208337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45953.763230208337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45953.763230208337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45953.763230208337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45953.763230208337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45953.763230208337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45953.763230208337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45953.763230208337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45953.763230208337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45953.763230208337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45953.763230208337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45953.763230208337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45953.763230208337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45953.763230208337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45953.763230208337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45953.763230208337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45953.763230208337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45953.763230208337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45953.763230208337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45953.763230208337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45953.763230208337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45953.763230208337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45953.763230208337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45953.763230208337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45953.763230208337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45953.763230208337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45953.763230208337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45953.763230208337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45953.763230208337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45953.763230208337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45953.763230208337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45953.763230208337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45953.763230208337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45953.763230208337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45953.763230208337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45953.763230208337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45953.763230208337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45953.763230208337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45953.763230208337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45953.763230208337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45953.763230208337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45953.763230208337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45953.763230208337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45953.763230208337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45953.763230208337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45953.763230208337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45953.763230208337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45953.763230208337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45953.763230208337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45953.763230208337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45953.763230208337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45953.763230208337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45953.763230208337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45953.763230208337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45953.763230208337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45953.763230208337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45953.763230208337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45953.763230208337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45953.763230208337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45953.763230208337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45953.763230208337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45953.763230208337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45953.763230208337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45953.763230208337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45953.763230208337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45953.763230208337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45953.763230208337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45953.763230208337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45953.763230208337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45953.763230208337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45953.763230208337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45953.763230208337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45953.763230208337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45953.763230208337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45953.763230208337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45953.763230208337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45953.763230208337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45953.763230208337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45953.763230208337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45953.763230208337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45953.763230208337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45953.763230208337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45953.763230208337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45953.763230208337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45953.763230208337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45953.763230208337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45953.763230208337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45953.763230208337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45953.763230208337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45953.763230208337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45953.763230208337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45953.763230208337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45953.763230208337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45953.763230208337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45953.763230208337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45953.763230208337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45953.763230208337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45953.763230208337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45953.763230208337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45953.763230208337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45953.763230208337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45953.763230208337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45953.763230208337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45953.763230208337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45953.763230208337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45953.763230208337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45953.763230208337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45953.763230208337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45953.763230208337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45953.763230208337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45953.763230208337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45953.763230208337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45953.763230208337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45953.763230208337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45953.763230208337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45953.763230208337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45953.763230208337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45953.763230208337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45953.763230208337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45953.763230208337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45953.763230208337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45953.763230208337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45953.763230208337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45953.763230208337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45953.763230208337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45953.763230208337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45953.763230208337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45953.763230208337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45953.763230208337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45953.763230208337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45953.763230208337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45953.763230208337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45953.763230208337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45953.763230208337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45953.763230208337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45953.763230208337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45953.763230208337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45953.763230208337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45953.763230208337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45953.763230208337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45953.763230208337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45953.763230208337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45953.763230208337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45953.763230208337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45953.763230208337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45953.763230208337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45953.763230208337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45953.763230208337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45953.763230208337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45953.763230208337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45953.763230208337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45953.763230208337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45953.763230208337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45953.763230208337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45953.763230208337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45953.763230208337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45953.763230208337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45953.763230208337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45953.763230208337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45953.763230208337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45953.763230208337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45953.763230208337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45953.763230208337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45953.763230208337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45953.763230208337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45953.763230208337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45953.763230208337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45953.763230208337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45953.763230208337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45953.763230208337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45953.763230208337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45953.763230208337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45953.763230208337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45953.763230208337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45953.763230208337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45953.763230208337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45953.763230208337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45953.763230208337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45953.763230208337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45953.763230208337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45953.763230208337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45953.763230208337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45953.763230208337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45953.763230208337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45953.763230208337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45953.763230208337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45953.763230208337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45953.763230208337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45953.763230208337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45953.763230208337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45953.763230208337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45953.763230208337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45953.763230208337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45953.763230208337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45953.763230208337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45953.763230208337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45953.763230208337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45953.763230208337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45953.763230208337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45953.763230208337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45953.763230208337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45953.763230208337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45953.763230208337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45953.763230208337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45953.763230208337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45953.763230208337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45953.763230208337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45953.763230208337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45953.763230208337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45953.763230208337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45953.763230208337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45953.763230208337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45953.763230208337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45953.763230208337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45953.763230208337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45953.763230208337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45953.763230208337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45953.763230208337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45953.763230208337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45953.763230208337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45953.763230208337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45953.763230208337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45953.763230208337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45953.763230208337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45953.763230208337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45953.763230208337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45953.763230208337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45953.763230208337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45953.763230208337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45953.763230208337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45953.763230208337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45953.763230208337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45953.763230208337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45953.763230208337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45953.763230208337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45953.763230208337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45953.763230208337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45953.763230208337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45953.763230208337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45953.763230208337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45953.763230208337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45953.763230208337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45953.763230208337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45953.763230208337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45953.763230208337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45953.763230208337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45953.763230208337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45953.763230208337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45953.763230208337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45953.763230208337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45953.763230208337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45953.763230208337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45953.763230208337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45953.763230208337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45953.763230208337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45953.763230208337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45953.763230208337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45953.763230208337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45953.763230208337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45953.763230208337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45953.763230208337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45953.763230208337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45953.763230208337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45953.763230208337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45953.763230208337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45953.763230208337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45953.763230208337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45953.763230208337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45953.763230208337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45953.763230208337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45953.763230208337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45953.763230208337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45953.763230208337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45953.763230208337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45953.763230208337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45953.763230208337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45953.763230208337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45953.763230208337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45953.763230208337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45953.763230208337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45953.763230208337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45953.763230208337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45953.763230208337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45953.763230208337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45953.763230208337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45953.763230208337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45953.763230208337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45953.763230208337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45953.763230208337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45953.763230208337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45953.763230208337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45953.763230208337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45953.763230208337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45953.763230208337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45953.763230208337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45953.763230208337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45953.763230208337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45953.763230208337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45953.763230208337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45953.763230208337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45953.763230208337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45953.763230208337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45953.763230208337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45953.763230208337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45953.763230208337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45953.763230208337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45953.763230208337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45953.763230208337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45953.763230208337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45953.763230208337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45953.763230208337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45953.763230208337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45953.763230208337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45953.763230208337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45953.763230208337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45953.763230208337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45953.763230208337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45953.763230208337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45953.763230208337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45953.763230208337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45953.763230208337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45953.763230208337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45953.763230208337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45953.763230208337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45953.763230208337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45953.763230208337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45953.763230208337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45953.763230208337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45953.763230208337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45953.763230208337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45953.763230208337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45953.763230208337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45953.763230208337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45953.763230208337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45953.763230208337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45953.763230208337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45953.763230208337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45953.763230208337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45953.763230208337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45953.763230208337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45953.763230208337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45953.763230208337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45953.763230208337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45953.763230208337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45953.763230208337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45953.763230208337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45953.763230208337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45953.763230208337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45953.763230208337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45953.763230208337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45953.763230208337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45953.763230208337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45953.763230208337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45953.763230208337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45953.763230208337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45953.763230208337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45953.763230208337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45953.763230208337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45953.763230208337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45953.763230208337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45953.763230208337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45953.763230208337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45953.763230208337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45953.763230208337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45953.763230208337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45953.763230208337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45953.763230208337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45953.763230208337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45953.763230208337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45953.763230208337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45953.763230208337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45953.763230208337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45953.763230208337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45953.763230208337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45953.763230208337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45953.763230208337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45953.763230208337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45953.763230208337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45953.763230208337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45953.763230208337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45953.763230208337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45953.763230208337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45953.763230208337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45953.763230208337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45953.763230208337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45953.763230208337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45953.763230208337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45953.763230208337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45953.763230208337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45953.763230208337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45953.763230208337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45953.763230208337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45953.763230208337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45953.763230208337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45953.763230208337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45953.763230208337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45953.763230208337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45953.763230208337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45953.763230208337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45953.763230208337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45953.763230208337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45953.763230208337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45953.763230208337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45953.763230208337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45953.763230208337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45953.763230208337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45953.763230208337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45953.763230208337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45953.763230208337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45953.763230208337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45953.763230208337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45953.763230208337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45953.763230208337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45953.763230208337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45953.763230208337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45953.763230208337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45953.763230208337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45953.763230208337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45953.763230208337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45953.763230208337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45953.763230208337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45953.763230208337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45953.763230208337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45953.763230208337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45953.763230208337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45953.763230208337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45953.763230208337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45953.763230208337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45953.763230208337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45953.763230208337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45953.763230208337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45953.763230208337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45953.763230208337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45953.763230208337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45953.763230208337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45953.763230208337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45953.763230208337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45953.763230208337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45953.763230208337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45953.763230208337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45953.763230208337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45953.763230208337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45953.763230208337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45953.763230208337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45953.763230208337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45953.763230208337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45953.763230208337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45953.763230208337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45953.763230208337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45953.763230208337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45953.763230208337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45953.763230208337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45953.763230208337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45953.763230208337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45953.763230208337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45953.763230208337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45953.763230208337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45953.763230208337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45953.763230208337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45953.763230208337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45953.763230208337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45953.763230208337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45953.763230208337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45953.763230208337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45953.763230208337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45953.763230208337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45953.763230208337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45953.763230208337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45953.763230208337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45953.763230208337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45953.763230208337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45953.763230208337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45953.763230208337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45953.763230208337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45953.763230208337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45953.763230208337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45953.763230208337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45953.763230208337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45953.763230208337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45953.763230208337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45953.763230208337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45953.763230208337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45953.763230208337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45953.763230208337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45953.763230208337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45953.763230208337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45953.763230208337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45953.763230208337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45953.763230208337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45953.763230208337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45953.763230208337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45953.763230208337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45953.763230208337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45953.763230208337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45953.763230208337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45953.763230208337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45953.763230208337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45953.763230208337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45953.763230208337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45953.763230208337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45953.763230208337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45953.763230208337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45953.763230208337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45953.763230208337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45953.763230208337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45953.763230208337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45953.763230208337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45953.763230208337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45953.763230208337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45953.763230208337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45953.763230208337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45953.763230208337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45953.763230208337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45953.763230208337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45953.763230208337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45953.763230208337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45953.763230208337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45953.763230208337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45953.763230208337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45953.763230208337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45953.763230208337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45953.763230208337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45953.763230208337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45953.763230208337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45953.763230208337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45953.763230208337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45953.763230208337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45953.763230208337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45953.763230208337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45953.763230208337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45953.763230208337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45953.763230208337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45953.763230208337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45953.763230208337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45953.763230208337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45953.763230208337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45953.763230208337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45953.763230208337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45953.763230208337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45953.763230208337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45953.763230208337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45953.763230208337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45953.763230208337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45953.763230208337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45953.763230208337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45953.763230208337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45953.763230208337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45953.763230208337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45953.763230208337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45953.763230208337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45953.763230208337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45953.763230208337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45953.763230208337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45953.763230208337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45953.763230208337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45953.763230208337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45953.763230208337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45953.763230208337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45953.763230208337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45953.763230208337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45953.763230208337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45953.763230208337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45953.763230208337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45953.763230208337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45953.763230208337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45953.763230208337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45953.763230208337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45953.763230208337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45953.763230208337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45953.763230208337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45953.763230208337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45953.763230208337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45953.763230208337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45953.763230208337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45953.763230208337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45953.763230208337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45953.763230208337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45953.763230208337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45953.763230208337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45953.763230208337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45953.763230208337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45953.763230208337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45953.763230208337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45953.763230208337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45953.763230208337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45953.763230208337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45953.763230208337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45953.763230208337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45953.763230208337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45953.763230208337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45953.763230208337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45953.763230208337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45953.763230208337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45953.763230208337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45953.763230208337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45953.763230208337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45953.763230208337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45953.763230208337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45953.763230208337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45953.763230208337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45953.763230208337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45953.763230208337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45953.763230208337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45953.763230208337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45953.763230208337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45953.763230208337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45953.763230208337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45953.763230208337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45953.763230208337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45953.763230208337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45953.763230208337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45953.763230208337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45953.763230208337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45953.763230208337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45953.763230208337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45953.763230208337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45953.763230208337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45953.763230208337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45953.763230208337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45953.763230208337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45953.763230208337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45953.763230208337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45953.763230208337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45953.763230208337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45953.763230208337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45953.763230208337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45953.763230208337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45953.763230208337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45953.763230208337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45953.763230208337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45953.763230208337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45953.763230208337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45953.763230208337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45953.763230208337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45953.763230208337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45953.763230208337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45953.763230208337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45953.763230208337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45953.763230208337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45953.763230208337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45953.763230208337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45953.763230208337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45953.763230208337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45953.763230208337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45953.763230208337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45953.763230208337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45953.763230208337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45953.763230208337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45953.763230208337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45953.763230208337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45953.763230208337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45953.763230208337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45953.763230208337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45953.763230208337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45953.763230208337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45953.763230208337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45953.763230208337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45953.763230208337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45953.763230208337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45953.763230208337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45953.763230208337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45953.763230208337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45953.763230208337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45953.763230208337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45953.763230208337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45953.763230208337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45953.763230208337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45953.763230208337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45953.763230208337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45953.763230208337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45953.763230208337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45953.763230208337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45953.763230208337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45953.763230208337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45953.763230208337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45953.763230208337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45953.763230208337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45953.763230208337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45953.763230208337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45953.763230208337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45953.763230208337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45953.763230208337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45953.763230208337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45953.763230208337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45953.763230208337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45953.763230208337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45953.763230208337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45953.763230208337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45953.763230208337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45953.763230208337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45953.763230208337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45953.763230208337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45953.763230208337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45953.763230208337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45953.763230208337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45953.763230208337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45953.763230208337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45953.763230208337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45953.763230208337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45953.763230208337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45953.763230208337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45953.763230208337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45953.763230208337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45953.763230208337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45953.763230208337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45953.763230208337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45953.763230208337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45953.763230208337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45953.763230208337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45953.763230208337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45953.763230208337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45953.763230208337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45953.763230208337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45953.763230208337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45953.763230208337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45953.763230208337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45953.763230208337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45953.763230208337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45953.763230208337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45953.763230208337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45953.763230208337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45953.763230208337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45953.763230208337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45953.763230208337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45953.763230208337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45953.763230208337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45953.763230208337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45953.763230208337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45953.763230208337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45953.763230208337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45953.763230208337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45953.763230208337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45953.763230208337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45953.763230208337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45953.763230208337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45953.763230208337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45953.763230208337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45953.763230208337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45953.763230208337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45953.763230208337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45953.763230208337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45953.763230208337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45953.763230208337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45953.763230208337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45953.763230208337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45953.763230208337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45953.763230208337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45953.763230208337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45953.763230208337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45953.763230208337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45953.763230208337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45953.763230208337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45953.763230208337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45953.763230208337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45953.763230208337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45953.763230208337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45953.763230208337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45953.763230208337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45953.763230208337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45953.763230208337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45953.763230208337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45953.763230208337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45953.763230208337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45953.763230208337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45953.763230208337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45953.763230208337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45953.763230208337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45953.763230208337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45953.763230208337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45953.763230208337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45953.763230208337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45953.763230208337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45953.763230208337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45953.763230208337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45953.763230208337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45953.763230208337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45953.763230208337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45953.763230208337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45953.763230208337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45953.763230208337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45953.763230208337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45953.763230208337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45953.763230208337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45953.763230208337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45953.763230208337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45953.763230208337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45953.763230208337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45953.763230208337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45953.763230208337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45953.763230208337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45953.763230208337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45953.763230208337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45953.763230208337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45953.763230208337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45953.763230208337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45953.763230208337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45953.763230208337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45953.763230208337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45953.763230208337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45953.763230208337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45953.763230208337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45953.763230208337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45953.763230208337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45953.763230208337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45953.763230208337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45953.763230208337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45953.763230208337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45953.763230208337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45953.763230208337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45953.763230208337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45953.763230208337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45953.763230208337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45953.763230208337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45953.763230208337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45953.763230208337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45953.763230208337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45953.763230208337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45953.763230208337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45953.763230208337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45953.763230208337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45953.763230208337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45953.763230208337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45953.763230208337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45953.763230208337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45953.763230208337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45953.763230208337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45953.763230208337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45953.763230208337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45953.763230208337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45953.763230208337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45953.763230208337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45953.763230208337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45953.763230208337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45953.763230208337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45953.763230208337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45953.763230208337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45953.763230208337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45953.763230208337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45953.763230208337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45953.763230208337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45953.763230208337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45953.763230208337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45953.763230208337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45953.763230208337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45953.763230208337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45953.763230208337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45953.763230208337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45953.763230208337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45953.763230208337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45953.763230208337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45953.763230208337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45953.763230208337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45953.763230208337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45953.763230208337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45953.763230208337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45953.763230208337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45953.763230208337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45953.763230208337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45953.763230208337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45953.763230208337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45953.763230208337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45953.763230208337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45953.763230208337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45953.763230208337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45953.763230208337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45953.763230208337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45953.763230208337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45953.763230208337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45953.763230208337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45953.763230208337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45953.763230208337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45953.763230208337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45953.763230208337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45953.763230208337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45953.763230208337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45953.763230208337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45953.763230208337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45953.763230208337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45953.763230208337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45953.763230208337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45953.763230208337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45953.763230208337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45953.763230208337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45953.763230208337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45953.763230208337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45953.763230208337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45953.763230208337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45953.763230208337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45953.763230208337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45953.763230208337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45953.763230208337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45953.763230208337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45953.763230208337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45953.763230208337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45953.763230208337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45953.763230208337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45953.763230208337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45953.763230208337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45953.763230208337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45953.763230208337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45953.763230208337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45953.763230208337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45953.763230208337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45953.763230208337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45953.763230208337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45953.763230208337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45953.763230208337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45953.763230208337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45953.763230208337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45953.763230208337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45953.763230208337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45953.763230208337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45953.763230208337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45953.763230208337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45953.763230208337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45953.763230208337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45953.763230208337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45953.763230208337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45953.763230208337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45953.763230208337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45953.763230208337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45953.763230208337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45953.763230208337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45953.763230208337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45953.763230208337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45953.763230208337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45953.763230208337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45953.763230208337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45953.763230208337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45953.763230208337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45953.763230208337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45953.763230208337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45953.763230208337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45953.763230208337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45953.763230208337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45953.763230208337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45953.763230208337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45953.763230208337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45953.763230208337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45953.763230208337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45953.763230208337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45953.763230208337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45953.763230208337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45953.763230208337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45953.763230208337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45953.763230208337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45953.763230208337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45953.763230208337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45953.763230208337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45953.763230208337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45953.763230208337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45953.763230208337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45953.763230208337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45953.763230208337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45953.763230208337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45953.763230208337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45953.763230208337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45953.763230208337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45953.763230208337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45953.763230208337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45953.763230208337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45953.763230208337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45953.763230208337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45953.763230208337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45953.763230208337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45953.763230208337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45953.763230208337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45953.763230208337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45953.763230208337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45953.763230208337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45953.763230208337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45953.763230208337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45953.763230208337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45953.763230208337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45953.763230208337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45953.763230208337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45953.763230208337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45953.763230208337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45953.763230208337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45953.763230208337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45953.763230208337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45953.763230208337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45953.763230208337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45953.763230208337</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2"/>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250.28251261574042</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0.12850798611179926</v>
      </c>
      <c r="H3" s="125">
        <v>45953.546631944446</v>
      </c>
      <c r="I3" s="121" t="str">
        <f>IFERROR(VLOOKUP(D3,DB!A:F,6,0),"")</f>
        <v>SCECO</v>
      </c>
      <c r="J3" s="121" t="str">
        <f>IFERROR(VLOOKUP(D3,DB!A:G,7,0),"")</f>
        <v>Dead</v>
      </c>
      <c r="K3" s="127" t="s">
        <v>39094</v>
      </c>
      <c r="L3" s="123" t="str">
        <f>IFERROR(VLOOKUP(D3,DB!A:I,9,0),"")</f>
        <v>Latis</v>
      </c>
    </row>
    <row r="4" spans="1:16" ht="15" customHeight="1">
      <c r="A4" s="121"/>
      <c r="B4" s="121" t="str">
        <f>IFERROR(VLOOKUP(D4,DB!A:K,11,0),"")</f>
        <v/>
      </c>
      <c r="C4" s="122"/>
      <c r="D4"/>
      <c r="E4" s="100"/>
      <c r="F4" s="125"/>
      <c r="G4" s="126">
        <f ca="1">IFERROR(NOW()-F4,"")</f>
        <v>45953.763230208337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45953.763230208337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45953.763230208337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45953.763230208337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45953.763230208337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45953.763230208337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45953.763230208337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45953.763230208337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45953.763230208337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45953.763230208337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45953.763230208337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45953.763230208337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45953.763230208337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45953.763230208337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45953.763230208337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c r="E19" s="124"/>
      <c r="F19" s="125"/>
      <c r="G19" s="126">
        <f ca="1">IFERROR(NOW()-F19,"")</f>
        <v>45953.763230208337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24"/>
      <c r="F20" s="125"/>
      <c r="G20" s="126">
        <f ca="1">IFERROR(NOW()-F20,"")</f>
        <v>45953.763230208337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45953.763230208337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45953.763230208337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45953.763230208337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45953.763230208337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45953.763230208337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45953.763230208337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45953.763230208337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45953.763230208337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45953.763230208337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45953.763230208337</v>
      </c>
      <c r="H30" s="125"/>
      <c r="I30" s="121" t="str">
        <f>IFERROR(VLOOKUP(D30,DB!A:F,6,0),"")</f>
        <v/>
      </c>
      <c r="J30" s="121" t="str">
        <f>IFERROR(VLOOKUP(D30,DB!A:G,7,0),"")</f>
        <v/>
      </c>
      <c r="K30" s="127"/>
      <c r="L30" s="123" t="str">
        <f>IFERROR(VLOOKUP(D30,DB!A:I,9,0),"")</f>
        <v/>
      </c>
    </row>
    <row r="31" spans="1:12" ht="15" customHeight="1">
      <c r="A31" s="121"/>
      <c r="B31" s="121" t="str">
        <f>IFERROR(VLOOKUP(D32,DB!A:K,11,0),"")</f>
        <v/>
      </c>
      <c r="C31" s="122"/>
      <c r="D31" s="123"/>
      <c r="E31" s="124"/>
      <c r="F31" s="125"/>
      <c r="G31" s="126">
        <f ca="1">IFERROR(NOW()-F31,"")</f>
        <v>45953.763230208337</v>
      </c>
      <c r="H31" s="125"/>
      <c r="I31" s="121" t="str">
        <f>IFERROR(VLOOKUP(D32,DB!A:F,6,0),"")</f>
        <v/>
      </c>
      <c r="J31" s="121" t="str">
        <f>IFERROR(VLOOKUP(D32,DB!A:G,7,0),"")</f>
        <v/>
      </c>
      <c r="K31" s="127"/>
      <c r="L31" s="123" t="str">
        <f>IFERROR(VLOOKUP(D32,DB!A:I,9,0),"")</f>
        <v/>
      </c>
    </row>
    <row r="32" spans="1:12" ht="15" customHeight="1">
      <c r="A32" s="121"/>
      <c r="B32" s="121" t="str">
        <f>IFERROR(VLOOKUP(#REF!,DB!A:K,11,0),"")</f>
        <v/>
      </c>
      <c r="C32" s="122"/>
      <c r="D32" s="123"/>
      <c r="E32" s="124"/>
      <c r="F32" s="125"/>
      <c r="G32" s="126">
        <f ca="1">IFERROR(NOW()-F32,"")</f>
        <v>45953.763230208337</v>
      </c>
      <c r="H32" s="125"/>
      <c r="I32" s="121" t="str">
        <f>IFERROR(VLOOKUP(#REF!,DB!A:F,6,0),"")</f>
        <v/>
      </c>
      <c r="J32" s="121" t="str">
        <f>IFERROR(VLOOKUP(#REF!,DB!A:G,7,0),"")</f>
        <v/>
      </c>
      <c r="K32" s="127"/>
      <c r="L32" s="123" t="str">
        <f>IFERROR(VLOOKUP(#REF!,DB!A:I,9,0),"")</f>
        <v/>
      </c>
    </row>
    <row r="33" spans="1:12" ht="15" customHeight="1">
      <c r="A33" s="121"/>
      <c r="B33" s="121" t="str">
        <f>IFERROR(VLOOKUP(D33,DB!A:K,11,0),"")</f>
        <v/>
      </c>
      <c r="C33" s="122"/>
      <c r="D33" s="123"/>
      <c r="E33" s="124"/>
      <c r="F33" s="125"/>
      <c r="G33" s="126">
        <f ca="1">IFERROR(NOW()-F33,"")</f>
        <v>45953.763230208337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45953.763230208337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45953.763230208337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45953.763230208337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45953.763230208337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45953.763230208337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45953.763230208337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45953.763230208337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45953.763230208337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45953.763230208337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45953.763230208337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45953.763230208337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45953.763230208337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45953.763230208337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45953.763230208337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45953.763230208337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45953.763230208337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45953.763230208337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45953.763230208337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45953.763230208337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45953.763230208337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45953.763230208337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45953.763230208337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45953.763230208337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45953.763230208337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45953.763230208337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45953.763230208337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45953.763230208337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45953.763230208337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45953.763230208337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45953.763230208337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45953.763230208337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45953.763230208337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45953.763230208337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45953.763230208337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45953.763230208337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45953.763230208337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45953.763230208337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45953.763230208337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45953.763230208337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45953.763230208337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45953.763230208337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45953.763230208337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45953.763230208337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45953.763230208337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45953.763230208337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45953.763230208337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45953.763230208337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45953.763230208337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45953.763230208337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45953.763230208337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45953.763230208337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45953.763230208337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45953.763230208337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45953.763230208337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45953.763230208337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45953.763230208337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45953.763230208337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45953.763230208337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45953.763230208337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45953.763230208337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45953.763230208337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45953.763230208337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45953.763230208337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45953.763230208337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45953.763230208337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45953.763230208337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45953.763230208337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45953.763230208337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45953.763230208337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45953.763230208337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45953.763230208337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45953.763230208337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45953.763230208337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45953.763230208337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45953.763230208337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45953.763230208337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45953.763230208337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45953.763230208337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45953.763230208337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45953.763230208337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45953.763230208337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45953.763230208337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45953.763230208337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45953.763230208337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45953.763230208337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45953.763230208337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45953.763230208337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45953.763230208337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45953.763230208337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45953.763230208337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45953.763230208337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45953.763230208337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45953.763230208337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45953.763230208337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45953.763230208337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45953.763230208337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45953.763230208337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45953.763230208337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45953.763230208337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45953.763230208337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45953.763230208337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45953.763230208337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45953.763230208337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45953.763230208337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45953.763230208337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45953.763230208337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45953.763230208337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45953.763230208337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45953.763230208337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45953.763230208337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45953.763230208337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45953.763230208337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45953.763230208337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45953.763230208337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45953.763230208337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45953.763230208337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45953.763230208337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45953.763230208337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45953.763230208337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45953.763230208337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45953.763230208337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45953.763230208337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45953.763230208337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45953.763230208337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45953.763230208337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45953.763230208337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45953.763230208337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45953.763230208337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45953.763230208337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45953.763230208337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45953.763230208337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45953.763230208337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45953.763230208337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45953.763230208337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45953.763230208337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45953.763230208337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45953.763230208337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45953.763230208337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45953.763230208337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45953.763230208337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45953.763230208337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45953.763230208337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45953.763230208337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45953.763230208337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45953.763230208337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45953.763230208337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45953.763230208337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45953.763230208337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45953.763230208337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45953.763230208337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45953.763230208337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45953.763230208337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45953.763230208337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45953.763230208337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45953.763230208337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45953.763230208337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45953.763230208337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45953.763230208337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45953.763230208337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45953.763230208337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45953.763230208337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45953.763230208337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45953.763230208337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45953.763230208337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45953.763230208337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45953.763230208337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45953.763230208337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45953.763230208337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45953.763230208337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45953.763230208337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45953.763230208337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45953.763230208337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45953.763230208337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45953.763230208337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45953.763230208337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45953.763230208337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45953.763230208337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45953.763230208337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45953.763230208337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45953.763230208337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45953.763230208337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45953.763230208337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45953.763230208337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45953.763230208337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45953.763230208337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45953.763230208337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45953.763230208337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45953.763230208337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45953.763230208337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45953.763230208337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45953.763230208337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45953.763230208337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45953.763230208337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45953.763230208337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45953.763230208337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45953.763230208337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45953.763230208337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45953.763230208337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45953.763230208337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45953.763230208337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45953.763230208337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45953.763230208337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45953.763230208337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45953.763230208337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45953.763230208337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45953.763230208337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45953.763230208337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45953.763230208337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45953.763230208337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45953.763230208337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45953.763230208337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45953.763230208337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45953.763230208337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45953.763230208337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45953.763230208337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45953.763230208337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45953.763230208337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45953.763230208337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45953.763230208337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45953.763230208337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45953.763230208337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45953.763230208337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45953.763230208337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45953.763230208337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45953.763230208337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45953.763230208337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45953.763230208337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45953.763230208337</v>
      </c>
      <c r="H261" s="125"/>
      <c r="I261" s="121" t="str">
        <f>IFERROR(VLOOKUP(D261,DB!A:F,6,0),"")</f>
        <v/>
      </c>
      <c r="J261" s="121" t="str">
        <f>IFERROR(VLOOKUP(D261,DB!A:G,7,0),"")</f>
        <v/>
      </c>
      <c r="K261" s="127"/>
      <c r="L261" s="123" t="str">
        <f>IFERROR(VLOOKUP(D261,DB!A:I,9,0),"")</f>
        <v/>
      </c>
    </row>
    <row r="262" spans="1:12" ht="15" customHeight="1">
      <c r="A262" s="128"/>
      <c r="B262" s="128" t="str">
        <f>IFERROR(VLOOKUP(D262,DB!A:K,11,0),"")</f>
        <v/>
      </c>
      <c r="C262" s="129"/>
      <c r="D262" s="130"/>
      <c r="E262" s="131"/>
      <c r="F262" s="132"/>
      <c r="G262" s="133">
        <f ca="1">IFERROR(NOW()-F262,"")</f>
        <v>45953.763230208337</v>
      </c>
      <c r="H262" s="132"/>
      <c r="I262" s="128" t="str">
        <f>IFERROR(VLOOKUP(D262,DB!A:F,6,0),"")</f>
        <v/>
      </c>
      <c r="J262" s="128" t="str">
        <f>IFERROR(VLOOKUP(D262,DB!A:G,7,0),"")</f>
        <v/>
      </c>
      <c r="K262" s="134"/>
      <c r="L262" s="130" t="str">
        <f>IFERROR(VLOOKUP(D262,DB!A:I,9,0),"")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61.931170023148297</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39083</v>
      </c>
      <c r="F3" s="38">
        <v>45926.188877314817</v>
      </c>
      <c r="G3" s="146">
        <f t="shared" ref="G3" ca="1" si="0">IFERROR(NOW()-F3,"")</f>
        <v>27.574352893519972</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8.9916561342615751</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39083</v>
      </c>
      <c r="F5" s="155">
        <v>45948.661111111112</v>
      </c>
      <c r="G5" s="156">
        <f ca="1">IFERROR(NOW()-F5,"")</f>
        <v>5.1021190972242039</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1</v>
      </c>
      <c r="D6" s="154" t="s">
        <v>37837</v>
      </c>
      <c r="E6" s="154" t="s">
        <v>39083</v>
      </c>
      <c r="F6" s="155">
        <v>45953.746342592596</v>
      </c>
      <c r="G6" s="156">
        <f ca="1">IFERROR(NOW()-F6,"")</f>
        <v>1.688761574041564E-2</v>
      </c>
      <c r="H6" s="155">
        <v>45953.735613425924</v>
      </c>
      <c r="I6" s="154" t="str">
        <f>IFERROR(VLOOKUP(D6,DB!A:F,6,0),"")</f>
        <v>SCECO</v>
      </c>
      <c r="J6" s="154" t="str">
        <f>IFERROR(VLOOKUP(D6,DB!A:G,7,0),"")</f>
        <v>No BB Shifted</v>
      </c>
      <c r="K6" s="154" t="s">
        <v>39104</v>
      </c>
      <c r="L6" s="154" t="str">
        <f>IFERROR(VLOOKUP(D6,DB!A:I,9,0),"")</f>
        <v>Latis</v>
      </c>
    </row>
    <row r="7" spans="1:13" ht="15">
      <c r="A7" s="160"/>
      <c r="B7" s="160" t="str">
        <f>IFERROR(VLOOKUP(D7,DB!A:K,11,0),"")</f>
        <v/>
      </c>
      <c r="C7" s="160"/>
      <c r="D7" s="160"/>
      <c r="E7" s="160"/>
      <c r="F7" s="161"/>
      <c r="G7" s="162">
        <f ca="1">IFERROR(NOW()-F7,"")</f>
        <v>45953.763230208337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45953.763230208337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45953.763230208337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45953.763230208337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45953.763230208337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45953.763230208337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45953.763230208337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45953.763230208337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45953.763230208337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45953.763230208337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45953.763230208337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45953.763230208337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45953.763230208337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45953.763230208337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45953.763230208337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45953.763230208337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45953.763230208337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45953.763230208337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45953.763230208337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45953.763230208337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45953.763230208337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45953.763230208337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45953.763230208337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45953.763230208337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45953.763230208337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45953.763230208337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45953.763230208337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45953.763230208337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45953.763230208337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45953.763230208337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45953.763230208337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45953.763230208337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45953.763230208337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45953.763230208337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45953.763230208337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45953.763230208337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45953.763230208337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45953.763230208337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45953.763230208337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45953.763230208337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45953.763230208337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45953.763230208337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45953.763230208337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45953.763230208337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45953.763230208337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45953.763230208337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45953.763230208337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45953.763230208337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45953.763230208337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45953.763230208337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45953.763230208337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45953.763230208337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45953.763230208337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45953.763230208337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45953.763230208337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45953.763230208337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45953.763230208337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45953.763230208337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45953.763230208337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45953.763230208337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45953.763230208337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45953.763230208337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45953.763230208337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45953.763230208337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45953.763230208337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45953.763230208337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45953.763230208337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45953.763230208337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45953.763230208337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45953.763230208337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45953.763230208337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45953.763230208337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45953.763230208337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45953.763230208337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45953.763230208337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45953.763230208337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45953.763230208337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45953.763230208337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45953.763230208337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45953.763230208337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45953.763230208337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45953.763230208337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45953.763230208337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45953.763230208337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45953.763230208337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45953.763230208337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45953.763230208337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45953.763230208337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45953.763230208337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45953.763230208337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45953.763230208337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45953.763230208337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45953.763230208337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45953.763230208337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45953.763230208337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45953.763230208337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45953.763230208337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45953.763230208337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45953.763230208337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45953.763230208337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45953.763230208337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45953.763230208337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45953.763230208337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45953.763230208337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45953.763230208337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45953.763230208337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45953.763230208337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45953.763230208337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45953.763230208337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45953.763230208337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45953.763230208337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45953.763230208337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45953.763230208337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45953.763230208337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45953.763230208337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45953.763230208337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45953.763230208337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45953.763230208337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45953.763230208337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45953.763230208337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45953.763230208337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45953.763230208337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45953.763230208337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45953.763230208337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45953.763230208337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45953.763230208337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45953.763230208337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45953.763230208337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45953.763230208337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45953.763230208337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45953.763230208337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45953.763230208337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45953.763230208337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45953.763230208337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45953.763230208337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45953.763230208337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45953.763230208337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45953.763230208337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45953.763230208337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45953.763230208337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45953.763230208337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45953.763230208337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45953.763230208337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45953.763230208337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45953.763230208337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45953.763230208337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45953.763230208337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45953.763230208337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45953.763230208337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45953.763230208337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45953.763230208337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45953.763230208337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45953.763230208337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45953.763230208337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45953.763230208337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45953.763230208337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45953.763230208337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45953.763230208337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45953.763230208337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45953.763230208337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45953.763230208337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45953.763230208337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45953.763230208337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45953.763230208337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45953.763230208337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45953.763230208337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45953.763230208337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45953.763230208337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45953.763230208337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45953.763230208337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45953.763230208337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45953.763230208337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45953.763230208337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45953.763230208337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45953.763230208337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45953.763230208337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45953.763230208337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45953.763230208337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45953.763230208337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45953.763230208337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45953.763230208337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45953.763230208337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45953.763230208337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45953.763230208337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45953.763230208337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45953.763230208337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45953.763230208337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45953.763230208337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45953.763230208337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45953.763230208337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45953.763230208337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45953.763230208337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45953.763230208337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45953.763230208337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45953.763230208337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45953.763230208337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45953.763230208337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45953.763230208337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45953.763230208337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45953.763230208337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45953.763230208337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45953.763230208337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45953.763230208337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45953.763230208337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45953.763230208337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45953.763230208337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45953.763230208337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45953.763230208337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45953.763230208337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45953.763230208337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45953.763230208337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45953.763230208337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45953.763230208337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45953.763230208337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45953.763230208337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45953.763230208337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45953.763230208337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45953.763230208337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45953.763230208337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45953.763230208337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45953.763230208337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45953.763230208337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45953.763230208337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45953.763230208337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45953.763230208337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45953.763230208337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45953.763230208337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45953.763230208337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45953.763230208337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45953.763230208337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45953.763230208337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45953.763230208337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45953.763230208337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45953.763230208337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45953.763230208337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45953.763230208337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45953.763230208337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45953.763230208337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45953.763230208337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45953.763230208337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45953.763230208337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45953.763230208337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45953.763230208337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45953.763230208337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45953.763230208337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45953.763230208337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45953.763230208337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45953.763230208337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45953.763230208337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45953.763230208337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45953.763230208337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45953.763230208337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45953.763230208337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45953.763230208337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45953.763230208337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45953.763230208337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45953.763230208337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45953.763230208337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45953.763230208337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45953.763230208337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45953.763230208337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45953.763230208337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45953.763230208337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45953.763230208337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45953.763230208337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45953.763230208337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45953.763230208337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45953.763230208337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45953.763230208337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45953.763230208337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45953.763230208337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45953.763230208337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45953.763230208337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45953.763230208337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45953.763230208337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45953.763230208337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45953.763230208337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45953.763230208337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45953.763230208337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45953.763230208337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45953.763230208337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45953.763230208337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45953.763230208337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45953.763230208337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45953.763230208337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45953.763230208337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45953.763230208337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45953.763230208337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45953.763230208337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45953.763230208337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45953.763230208337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45953.763230208337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45953.763230208337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45953.763230208337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45953.763230208337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45953.763230208337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45953.763230208337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45953.763230208337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45953.763230208337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45953.763230208337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45953.763230208337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45953.763230208337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45953.763230208337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45953.763230208337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45953.763230208337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45953.763230208337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45953.763230208337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45953.763230208337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45953.763230208337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45953.763230208337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45953.763230208337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45953.763230208337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45953.763230208337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45953.763230208337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45953.763230208337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45953.763230208337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45953.763230208337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45953.763230208337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45953.763230208337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45953.763230208337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45953.763230208337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45953.763230208337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45953.763230208337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45953.763230208337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45953.763230208337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45953.763230208337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45953.763230208337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45953.763230208337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45953.763230208337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45953.763230208337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45953.763230208337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45953.763230208337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45953.763230208337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45953.763230208337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45953.763230208337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45953.763230208337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45953.763230208337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45953.763230208337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45953.763230208337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45953.763230208337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45953.763230208337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45953.763230208337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45953.763230208337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45953.763230208337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45953.763230208337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45953.763230208337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45953.763230208337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45953.763230208337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45953.763230208337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45953.763230208337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45953.763230208337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45953.763230208337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45953.763230208337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45953.763230208337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45953.763230208337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45953.763230208337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45953.763230208337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45953.763230208337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45953.763230208337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45953.763230208337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45953.763230208337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45953.763230208337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45953.763230208337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45953.763230208337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45953.763230208337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45953.763230208337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45953.763230208337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45953.763230208337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45953.763230208337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45953.763230208337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45953.763230208337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45953.763230208337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45953.763230208337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45953.763230208337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45953.763230208337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45953.763230208337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45953.763230208337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45953.763230208337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45953.763230208337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45953.763230208337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45953.763230208337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45953.763230208337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45953.763230208337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45953.763230208337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45953.763230208337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45953.763230208337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45953.763230208337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45953.763230208337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45953.763230208337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45953.763230208337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45953.763230208337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45953.763230208337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45953.763230208337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45953.763230208337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45953.763230208337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45953.763230208337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45953.763230208337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45953.763230208337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45953.763230208337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45953.763230208337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45953.763230208337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45953.763230208337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45953.763230208337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45953.763230208337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45953.763230208337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45953.763230208337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45953.763230208337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45953.763230208337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45953.763230208337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45953.763230208337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45953.763230208337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45953.763230208337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45953.763230208337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45953.763230208337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45953.763230208337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45953.763230208337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45953.763230208337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45953.763230208337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45953.763230208337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45953.763230208337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45953.763230208337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45953.763230208337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45953.763230208337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45953.763230208337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45953.763230208337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45953.763230208337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45953.763230208337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45953.763230208337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45953.763230208337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45953.763230208337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45953.763230208337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45953.763230208337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45953.763230208337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45953.763230208337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45953.763230208337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45953.763230208337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45953.763230208337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45953.763230208337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45953.763230208337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45953.763230208337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45953.763230208337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45953.763230208337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45953.763230208337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45953.763230208337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45953.763230208337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45953.763230208337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45953.763230208337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45953.763230208337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45953.763230208337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45953.763230208337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45953.763230208337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45953.763230208337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45953.763230208337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45953.763230208337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45953.763230208337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45953.763230208337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45953.763230208337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45953.763230208337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45953.763230208337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45953.763230208337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45953.763230208337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45953.763230208337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45953.763230208337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45953.763230208337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45953.763230208337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45953.763230208337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45953.763230208337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45953.763230208337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45953.763230208337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45953.763230208337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45953.763230208337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45953.763230208337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45953.763230208337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45953.763230208337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45953.763230208337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45953.763230208337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45953.763230208337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45953.763230208337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45953.763230208337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45953.763230208337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45953.763230208337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45953.763230208337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45953.763230208337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45953.763230208337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45953.763230208337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45953.763230208337</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5" t="s">
        <v>39105</v>
      </c>
      <c r="B2" s="105" t="str">
        <f>IFERROR(VLOOKUP(D2,DB!A:K,11,0),"")</f>
        <v>R6</v>
      </c>
      <c r="C2" s="107">
        <v>3</v>
      </c>
      <c r="D2" s="105" t="s">
        <v>38954</v>
      </c>
      <c r="E2" s="108" t="s">
        <v>39083</v>
      </c>
      <c r="F2" s="109">
        <v>45953.75675925926</v>
      </c>
      <c r="G2" s="78">
        <f ca="1">IFERROR(NOW()-F2,"-")</f>
        <v>6.4709490761742927E-3</v>
      </c>
      <c r="H2" s="109">
        <v>45953.740046296298</v>
      </c>
      <c r="I2" s="105" t="str">
        <f>IFERROR(VLOOKUP(D2,DB!A:F,6,0),"")</f>
        <v>SCECO</v>
      </c>
      <c r="J2" s="104" t="str">
        <f>IFERROR(VLOOKUP(D2,DB!A:G,7,0),"")</f>
        <v>Vandalized</v>
      </c>
      <c r="K2" s="110" t="s">
        <v>39106</v>
      </c>
      <c r="L2" s="111" t="str">
        <f>IFERROR(VLOOKUP(D2,DB!A:I,9,0),"")</f>
        <v>Latis</v>
      </c>
    </row>
    <row r="3" spans="1:16383" ht="31.5" customHeight="1">
      <c r="A3" s="106"/>
      <c r="B3" s="105" t="str">
        <f>IFERROR(VLOOKUP(D3,DB!A:K,11,0),"")</f>
        <v/>
      </c>
      <c r="C3" s="107"/>
      <c r="D3" s="105"/>
      <c r="E3" s="108"/>
      <c r="F3" s="109"/>
      <c r="G3" s="78">
        <f ca="1">IFERROR(NOW()-F3,"-")</f>
        <v>45953.763230208337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45953.763230208337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45953.763230208337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45953.763230208337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45953.763230208337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45953.763230208337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45953.763230208337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45953.763230208337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45953.763230208337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45953.763230208337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45953.763230208337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45953.763230208337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45953.763230208337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45953.763230208337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45953.763230208337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45953.763230208337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45953.763230208337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45953.763230208337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45953.763230208337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45953.763230208337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45953.763230208337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45953.763230208337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45953.763230208337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45953.763230208337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45953.763230208337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45953.763230208337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45953.763230208337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45953.763230208337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45953.763230208337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45953.763230208337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45953.763230208337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45953.763230208337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45953.763230208337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45953.763230208337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45953.763230208337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45953.763230208337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45953.763230208337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45953.763230208337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45953.763230208337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45953.763230208337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45953.763230208337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45953.763230208337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45953.763230208337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45953.763230208337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45953.763230208337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45953.763230208337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45953.763230208337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45953.763230208337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45953.763230208337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45953.763230208337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45953.763230208337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45953.763230208337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45953.763230208337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45953.763230208337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45953.763230208337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45953.763230208337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45953.763230208337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45953.763230208337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45953.763230208337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45953.763230208337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45953.763230208337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45953.763230208337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45953.763230208337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45953.763230208337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45953.763230208337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45953.763230208337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45953.763230208337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45953.763230208337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45953.763230208337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45953.763230208337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45953.763230208337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45953.763230208337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45953.763230208337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45953.763230208337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45953.763230208337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45953.763230208337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45953.763230208337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45953.763230208337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45953.763230208337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45953.763230208337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45953.763230208337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45953.763230208337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45953.763230208337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45953.763230208337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45953.763230208337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45953.763230208337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45953.763230208337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45953.763230208337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45953.763230208337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45953.763230208337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45953.763230208337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45953.763230208337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45953.763230208337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45953.763230208337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45953.763230208337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45953.763230208337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45953.763230208337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45953.763230208337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45953.763230208337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45953.763230208337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45953.763230208337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45953.763230208337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45953.763230208337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45953.763230208337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45953.763230208337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45953.763230208337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45953.763230208337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45953.763230208337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45953.763230208337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45953.763230208337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45953.763230208337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45953.763230208337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45953.763230208337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45953.763230208337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45953.763230208337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45953.763230208337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45953.763230208337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45953.763230208337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45953.763230208337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45953.763230208337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45953.763230208337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45953.763230208337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45953.763230208337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45953.763230208337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45953.763230208337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45953.763230208337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45953.763230208337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45953.763230208337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45953.763230208337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45953.763230208337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45953.763230208337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45953.763230208337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45953.763230208337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45953.763230208337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45953.763230208337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45953.763230208337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45953.763230208337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45953.763230208337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45953.763230208337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45953.763230208337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45953.763230208337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45953.763230208337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45953.763230208337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45953.763230208337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45953.763230208337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45953.763230208337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45953.763230208337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45953.763230208337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45953.763230208337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45953.763230208337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45953.763230208337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45953.763230208337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45953.763230208337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45953.763230208337</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2025-10-23T15:19:28Z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